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udits_trans\On _behalf_Payments\FY25-26 On Behalf Payments\"/>
    </mc:Choice>
  </mc:AlternateContent>
  <xr:revisionPtr revIDLastSave="0" documentId="13_ncr:1_{4AA0421E-0F10-4543-96D7-5197BD28C8C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On Behalf Payment Totals " sheetId="2" r:id="rId1"/>
    <sheet name="TRS OBP totals" sheetId="4" r:id="rId2"/>
    <sheet name="5% OBP Threshold" sheetId="3" r:id="rId3"/>
  </sheets>
  <definedNames>
    <definedName name="_xlnm._FilterDatabase" localSheetId="0" hidden="1">'On Behalf Payment Totals '!$A$3:$Q$196</definedName>
    <definedName name="_xlnm._FilterDatabase" localSheetId="1" hidden="1">'TRS OBP totals'!$A$2:$F$194</definedName>
    <definedName name="_xlnm.Print_Area" localSheetId="2">'5% OBP Threshold'!$A$1:$D$194</definedName>
    <definedName name="_xlnm.Print_Titles" localSheetId="2">'5% OBP Threshold'!$1:$2</definedName>
    <definedName name="_xlnm.Print_Titles" localSheetId="0">'On Behalf Payment Totals '!$1:$3</definedName>
    <definedName name="_xlnm.Print_Titles" localSheetId="1">'TRS OBP totals'!$1:$2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2" l="1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4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6" i="2"/>
  <c r="K7" i="2"/>
  <c r="K8" i="2"/>
  <c r="K9" i="2"/>
  <c r="K10" i="2"/>
  <c r="K11" i="2"/>
  <c r="K5" i="2"/>
  <c r="K4" i="2"/>
  <c r="N175" i="2" l="1"/>
  <c r="M175" i="2"/>
  <c r="L175" i="2"/>
  <c r="J175" i="2"/>
  <c r="E175" i="2"/>
  <c r="C175" i="2"/>
  <c r="P175" i="2" l="1"/>
  <c r="I175" i="2"/>
  <c r="H175" i="2"/>
  <c r="G175" i="2"/>
  <c r="F175" i="2"/>
  <c r="A1" i="3" l="1"/>
  <c r="A1" i="4"/>
  <c r="E4" i="4" l="1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E3" i="4"/>
  <c r="D3" i="4"/>
  <c r="A197" i="4"/>
  <c r="A198" i="4"/>
  <c r="A199" i="4"/>
  <c r="A200" i="4"/>
  <c r="A201" i="4"/>
  <c r="A203" i="4"/>
  <c r="A196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78" i="4"/>
  <c r="A177" i="4"/>
  <c r="A176" i="4"/>
  <c r="A175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3" i="4"/>
  <c r="F3" i="4" l="1"/>
  <c r="F147" i="4"/>
  <c r="F131" i="4"/>
  <c r="F95" i="4"/>
  <c r="F59" i="4"/>
  <c r="F35" i="4"/>
  <c r="F23" i="4"/>
  <c r="F135" i="4"/>
  <c r="F111" i="4"/>
  <c r="F99" i="4"/>
  <c r="F123" i="4"/>
  <c r="F83" i="4"/>
  <c r="F157" i="4"/>
  <c r="F107" i="4"/>
  <c r="F11" i="4"/>
  <c r="F143" i="4"/>
  <c r="F119" i="4"/>
  <c r="F71" i="4"/>
  <c r="F47" i="4"/>
  <c r="F169" i="4"/>
  <c r="F127" i="4"/>
  <c r="F103" i="4"/>
  <c r="F67" i="4"/>
  <c r="F43" i="4"/>
  <c r="F31" i="4"/>
  <c r="F165" i="4"/>
  <c r="F139" i="4"/>
  <c r="F91" i="4"/>
  <c r="F7" i="4"/>
  <c r="F151" i="4"/>
  <c r="F115" i="4"/>
  <c r="F79" i="4"/>
  <c r="F55" i="4"/>
  <c r="F19" i="4"/>
  <c r="F87" i="4"/>
  <c r="F75" i="4"/>
  <c r="F63" i="4"/>
  <c r="F51" i="4"/>
  <c r="F39" i="4"/>
  <c r="F27" i="4"/>
  <c r="F15" i="4"/>
  <c r="F173" i="4"/>
  <c r="F161" i="4"/>
  <c r="F150" i="4"/>
  <c r="F146" i="4"/>
  <c r="F142" i="4"/>
  <c r="F138" i="4"/>
  <c r="F134" i="4"/>
  <c r="F130" i="4"/>
  <c r="F126" i="4"/>
  <c r="F122" i="4"/>
  <c r="F118" i="4"/>
  <c r="F114" i="4"/>
  <c r="F110" i="4"/>
  <c r="F106" i="4"/>
  <c r="F102" i="4"/>
  <c r="F98" i="4"/>
  <c r="F94" i="4"/>
  <c r="F90" i="4"/>
  <c r="F86" i="4"/>
  <c r="F82" i="4"/>
  <c r="F78" i="4"/>
  <c r="F74" i="4"/>
  <c r="F70" i="4"/>
  <c r="F66" i="4"/>
  <c r="F62" i="4"/>
  <c r="F58" i="4"/>
  <c r="F54" i="4"/>
  <c r="F50" i="4"/>
  <c r="F46" i="4"/>
  <c r="F42" i="4"/>
  <c r="F38" i="4"/>
  <c r="F34" i="4"/>
  <c r="F30" i="4"/>
  <c r="F26" i="4"/>
  <c r="F22" i="4"/>
  <c r="F18" i="4"/>
  <c r="F14" i="4"/>
  <c r="F10" i="4"/>
  <c r="F6" i="4"/>
  <c r="F172" i="4"/>
  <c r="F168" i="4"/>
  <c r="F164" i="4"/>
  <c r="F160" i="4"/>
  <c r="F156" i="4"/>
  <c r="F153" i="4"/>
  <c r="F149" i="4"/>
  <c r="F145" i="4"/>
  <c r="F141" i="4"/>
  <c r="F137" i="4"/>
  <c r="F133" i="4"/>
  <c r="F129" i="4"/>
  <c r="F125" i="4"/>
  <c r="F121" i="4"/>
  <c r="F117" i="4"/>
  <c r="F113" i="4"/>
  <c r="F109" i="4"/>
  <c r="F105" i="4"/>
  <c r="F101" i="4"/>
  <c r="F97" i="4"/>
  <c r="F93" i="4"/>
  <c r="F89" i="4"/>
  <c r="F85" i="4"/>
  <c r="F81" i="4"/>
  <c r="F77" i="4"/>
  <c r="F73" i="4"/>
  <c r="F69" i="4"/>
  <c r="F65" i="4"/>
  <c r="F61" i="4"/>
  <c r="F57" i="4"/>
  <c r="F53" i="4"/>
  <c r="F49" i="4"/>
  <c r="F45" i="4"/>
  <c r="F41" i="4"/>
  <c r="F37" i="4"/>
  <c r="F33" i="4"/>
  <c r="F29" i="4"/>
  <c r="F25" i="4"/>
  <c r="F21" i="4"/>
  <c r="F17" i="4"/>
  <c r="F13" i="4"/>
  <c r="F9" i="4"/>
  <c r="F5" i="4"/>
  <c r="F171" i="4"/>
  <c r="F167" i="4"/>
  <c r="F163" i="4"/>
  <c r="F159" i="4"/>
  <c r="F155" i="4"/>
  <c r="F152" i="4"/>
  <c r="F148" i="4"/>
  <c r="F144" i="4"/>
  <c r="F140" i="4"/>
  <c r="F136" i="4"/>
  <c r="F132" i="4"/>
  <c r="F128" i="4"/>
  <c r="F124" i="4"/>
  <c r="F120" i="4"/>
  <c r="F116" i="4"/>
  <c r="F112" i="4"/>
  <c r="F108" i="4"/>
  <c r="F104" i="4"/>
  <c r="F100" i="4"/>
  <c r="F96" i="4"/>
  <c r="F92" i="4"/>
  <c r="F88" i="4"/>
  <c r="F84" i="4"/>
  <c r="F80" i="4"/>
  <c r="F76" i="4"/>
  <c r="F72" i="4"/>
  <c r="F68" i="4"/>
  <c r="F64" i="4"/>
  <c r="F60" i="4"/>
  <c r="F56" i="4"/>
  <c r="F52" i="4"/>
  <c r="F48" i="4"/>
  <c r="F44" i="4"/>
  <c r="F40" i="4"/>
  <c r="F36" i="4"/>
  <c r="F32" i="4"/>
  <c r="F28" i="4"/>
  <c r="F24" i="4"/>
  <c r="F20" i="4"/>
  <c r="F16" i="4"/>
  <c r="F12" i="4"/>
  <c r="F8" i="4"/>
  <c r="F4" i="4"/>
  <c r="F170" i="4"/>
  <c r="F166" i="4"/>
  <c r="F162" i="4"/>
  <c r="F158" i="4"/>
  <c r="F154" i="4"/>
  <c r="E174" i="4"/>
  <c r="F174" i="4" l="1"/>
  <c r="D174" i="4"/>
  <c r="C174" i="4"/>
  <c r="A194" i="3" l="1"/>
  <c r="A192" i="3"/>
  <c r="A191" i="3"/>
  <c r="A190" i="3"/>
  <c r="A189" i="3"/>
  <c r="A188" i="3"/>
  <c r="A187" i="3"/>
  <c r="C128" i="3" l="1"/>
  <c r="D128" i="3" s="1"/>
  <c r="C126" i="3"/>
  <c r="D126" i="3" s="1"/>
  <c r="C127" i="3"/>
  <c r="D127" i="3" s="1"/>
  <c r="C125" i="3"/>
  <c r="D125" i="3" s="1"/>
  <c r="C158" i="3"/>
  <c r="D158" i="3" s="1"/>
  <c r="C165" i="3"/>
  <c r="D165" i="3" s="1"/>
  <c r="C130" i="3"/>
  <c r="D130" i="3" s="1"/>
  <c r="C88" i="3"/>
  <c r="D88" i="3" s="1"/>
  <c r="C54" i="3"/>
  <c r="D54" i="3" s="1"/>
  <c r="C173" i="3"/>
  <c r="D173" i="3" s="1"/>
  <c r="C81" i="3"/>
  <c r="D81" i="3" s="1"/>
  <c r="C79" i="3"/>
  <c r="D79" i="3" s="1"/>
  <c r="C71" i="3"/>
  <c r="D71" i="3" s="1"/>
  <c r="C27" i="3"/>
  <c r="D27" i="3" s="1"/>
  <c r="C21" i="3"/>
  <c r="D21" i="3" s="1"/>
  <c r="C172" i="3"/>
  <c r="D172" i="3" s="1"/>
  <c r="C170" i="3"/>
  <c r="D170" i="3" s="1"/>
  <c r="C167" i="3"/>
  <c r="D167" i="3" s="1"/>
  <c r="C163" i="3"/>
  <c r="D163" i="3" s="1"/>
  <c r="C161" i="3"/>
  <c r="D161" i="3" s="1"/>
  <c r="C159" i="3"/>
  <c r="D159" i="3" s="1"/>
  <c r="C157" i="3"/>
  <c r="D157" i="3" s="1"/>
  <c r="C86" i="3"/>
  <c r="D86" i="3" s="1"/>
  <c r="C34" i="3"/>
  <c r="D34" i="3" s="1"/>
  <c r="C155" i="3"/>
  <c r="D155" i="3" s="1"/>
  <c r="C154" i="3"/>
  <c r="D154" i="3" s="1"/>
  <c r="C152" i="3"/>
  <c r="D152" i="3" s="1"/>
  <c r="C150" i="3"/>
  <c r="D150" i="3" s="1"/>
  <c r="C148" i="3"/>
  <c r="D148" i="3" s="1"/>
  <c r="C146" i="3"/>
  <c r="D146" i="3" s="1"/>
  <c r="C144" i="3"/>
  <c r="D144" i="3" s="1"/>
  <c r="C142" i="3"/>
  <c r="D142" i="3" s="1"/>
  <c r="C140" i="3"/>
  <c r="D140" i="3" s="1"/>
  <c r="C138" i="3"/>
  <c r="D138" i="3" s="1"/>
  <c r="C136" i="3"/>
  <c r="D136" i="3" s="1"/>
  <c r="C134" i="3"/>
  <c r="D134" i="3" s="1"/>
  <c r="C132" i="3"/>
  <c r="D132" i="3" s="1"/>
  <c r="C124" i="3"/>
  <c r="D124" i="3" s="1"/>
  <c r="C122" i="3"/>
  <c r="D122" i="3" s="1"/>
  <c r="C120" i="3"/>
  <c r="D120" i="3" s="1"/>
  <c r="C118" i="3"/>
  <c r="D118" i="3" s="1"/>
  <c r="C116" i="3"/>
  <c r="D116" i="3" s="1"/>
  <c r="C114" i="3"/>
  <c r="D114" i="3" s="1"/>
  <c r="C112" i="3"/>
  <c r="D112" i="3" s="1"/>
  <c r="C110" i="3"/>
  <c r="D110" i="3" s="1"/>
  <c r="C108" i="3"/>
  <c r="D108" i="3" s="1"/>
  <c r="C106" i="3"/>
  <c r="D106" i="3" s="1"/>
  <c r="C104" i="3"/>
  <c r="D104" i="3" s="1"/>
  <c r="C102" i="3"/>
  <c r="D102" i="3" s="1"/>
  <c r="C100" i="3"/>
  <c r="D100" i="3" s="1"/>
  <c r="C98" i="3"/>
  <c r="D98" i="3" s="1"/>
  <c r="C96" i="3"/>
  <c r="D96" i="3" s="1"/>
  <c r="C94" i="3"/>
  <c r="D94" i="3" s="1"/>
  <c r="C92" i="3"/>
  <c r="D92" i="3" s="1"/>
  <c r="C90" i="3"/>
  <c r="D90" i="3" s="1"/>
  <c r="C84" i="3"/>
  <c r="D84" i="3" s="1"/>
  <c r="C82" i="3"/>
  <c r="D82" i="3" s="1"/>
  <c r="C171" i="3"/>
  <c r="D171" i="3" s="1"/>
  <c r="C169" i="3"/>
  <c r="D169" i="3" s="1"/>
  <c r="C168" i="3"/>
  <c r="D168" i="3" s="1"/>
  <c r="C166" i="3"/>
  <c r="D166" i="3" s="1"/>
  <c r="C164" i="3"/>
  <c r="D164" i="3" s="1"/>
  <c r="C162" i="3"/>
  <c r="D162" i="3" s="1"/>
  <c r="C160" i="3"/>
  <c r="D160" i="3" s="1"/>
  <c r="C156" i="3"/>
  <c r="D156" i="3" s="1"/>
  <c r="C153" i="3"/>
  <c r="D153" i="3" s="1"/>
  <c r="C151" i="3"/>
  <c r="D151" i="3" s="1"/>
  <c r="C149" i="3"/>
  <c r="D149" i="3" s="1"/>
  <c r="C147" i="3"/>
  <c r="D147" i="3" s="1"/>
  <c r="C145" i="3"/>
  <c r="D145" i="3" s="1"/>
  <c r="C143" i="3"/>
  <c r="D143" i="3" s="1"/>
  <c r="C141" i="3"/>
  <c r="D141" i="3" s="1"/>
  <c r="C139" i="3"/>
  <c r="D139" i="3" s="1"/>
  <c r="C137" i="3"/>
  <c r="D137" i="3" s="1"/>
  <c r="C135" i="3"/>
  <c r="D135" i="3" s="1"/>
  <c r="C133" i="3"/>
  <c r="D133" i="3" s="1"/>
  <c r="C131" i="3"/>
  <c r="D131" i="3" s="1"/>
  <c r="C129" i="3"/>
  <c r="D129" i="3" s="1"/>
  <c r="C123" i="3"/>
  <c r="D123" i="3" s="1"/>
  <c r="C121" i="3"/>
  <c r="D121" i="3" s="1"/>
  <c r="C119" i="3"/>
  <c r="D119" i="3" s="1"/>
  <c r="C117" i="3"/>
  <c r="D117" i="3" s="1"/>
  <c r="C115" i="3"/>
  <c r="D115" i="3" s="1"/>
  <c r="C113" i="3"/>
  <c r="D113" i="3" s="1"/>
  <c r="C111" i="3"/>
  <c r="D111" i="3" s="1"/>
  <c r="C109" i="3"/>
  <c r="D109" i="3" s="1"/>
  <c r="C107" i="3"/>
  <c r="D107" i="3" s="1"/>
  <c r="C105" i="3"/>
  <c r="D105" i="3" s="1"/>
  <c r="C103" i="3"/>
  <c r="D103" i="3" s="1"/>
  <c r="C101" i="3"/>
  <c r="D101" i="3" s="1"/>
  <c r="C99" i="3"/>
  <c r="D99" i="3" s="1"/>
  <c r="C97" i="3"/>
  <c r="D97" i="3" s="1"/>
  <c r="C95" i="3"/>
  <c r="D95" i="3" s="1"/>
  <c r="C93" i="3"/>
  <c r="D93" i="3" s="1"/>
  <c r="C91" i="3"/>
  <c r="D91" i="3" s="1"/>
  <c r="C89" i="3"/>
  <c r="D89" i="3" s="1"/>
  <c r="C87" i="3"/>
  <c r="D87" i="3" s="1"/>
  <c r="C85" i="3"/>
  <c r="D85" i="3" s="1"/>
  <c r="C83" i="3"/>
  <c r="D83" i="3" s="1"/>
  <c r="C80" i="3"/>
  <c r="D80" i="3" s="1"/>
  <c r="C78" i="3"/>
  <c r="D78" i="3" s="1"/>
  <c r="C76" i="3"/>
  <c r="D76" i="3" s="1"/>
  <c r="C74" i="3"/>
  <c r="D74" i="3" s="1"/>
  <c r="C72" i="3"/>
  <c r="D72" i="3" s="1"/>
  <c r="C70" i="3"/>
  <c r="D70" i="3" s="1"/>
  <c r="C68" i="3"/>
  <c r="D68" i="3" s="1"/>
  <c r="C66" i="3"/>
  <c r="D66" i="3" s="1"/>
  <c r="C64" i="3"/>
  <c r="D64" i="3" s="1"/>
  <c r="C62" i="3"/>
  <c r="D62" i="3" s="1"/>
  <c r="C60" i="3"/>
  <c r="D60" i="3" s="1"/>
  <c r="C58" i="3"/>
  <c r="D58" i="3" s="1"/>
  <c r="C56" i="3"/>
  <c r="D56" i="3" s="1"/>
  <c r="C52" i="3"/>
  <c r="D52" i="3" s="1"/>
  <c r="C50" i="3"/>
  <c r="D50" i="3" s="1"/>
  <c r="C48" i="3"/>
  <c r="D48" i="3" s="1"/>
  <c r="C46" i="3"/>
  <c r="D46" i="3" s="1"/>
  <c r="C44" i="3"/>
  <c r="D44" i="3" s="1"/>
  <c r="C42" i="3"/>
  <c r="D42" i="3" s="1"/>
  <c r="C40" i="3"/>
  <c r="D40" i="3" s="1"/>
  <c r="C38" i="3"/>
  <c r="D38" i="3" s="1"/>
  <c r="C36" i="3"/>
  <c r="D36" i="3" s="1"/>
  <c r="C32" i="3"/>
  <c r="D32" i="3" s="1"/>
  <c r="C30" i="3"/>
  <c r="D30" i="3" s="1"/>
  <c r="C28" i="3"/>
  <c r="D28" i="3" s="1"/>
  <c r="C26" i="3"/>
  <c r="D26" i="3" s="1"/>
  <c r="C24" i="3"/>
  <c r="D24" i="3" s="1"/>
  <c r="C22" i="3"/>
  <c r="D22" i="3" s="1"/>
  <c r="C20" i="3"/>
  <c r="D20" i="3" s="1"/>
  <c r="C18" i="3"/>
  <c r="D18" i="3" s="1"/>
  <c r="C16" i="3"/>
  <c r="D16" i="3" s="1"/>
  <c r="C14" i="3"/>
  <c r="D14" i="3" s="1"/>
  <c r="C12" i="3"/>
  <c r="D12" i="3" s="1"/>
  <c r="C10" i="3"/>
  <c r="D10" i="3" s="1"/>
  <c r="C8" i="3"/>
  <c r="D8" i="3" s="1"/>
  <c r="C6" i="3"/>
  <c r="D6" i="3" s="1"/>
  <c r="C4" i="3"/>
  <c r="D4" i="3" s="1"/>
  <c r="C77" i="3"/>
  <c r="D77" i="3" s="1"/>
  <c r="C75" i="3"/>
  <c r="D75" i="3" s="1"/>
  <c r="C73" i="3"/>
  <c r="D73" i="3" s="1"/>
  <c r="C69" i="3"/>
  <c r="D69" i="3" s="1"/>
  <c r="C67" i="3"/>
  <c r="D67" i="3" s="1"/>
  <c r="C65" i="3"/>
  <c r="D65" i="3" s="1"/>
  <c r="C63" i="3"/>
  <c r="D63" i="3" s="1"/>
  <c r="C61" i="3"/>
  <c r="D61" i="3" s="1"/>
  <c r="C59" i="3"/>
  <c r="D59" i="3" s="1"/>
  <c r="C57" i="3"/>
  <c r="D57" i="3" s="1"/>
  <c r="C55" i="3"/>
  <c r="D55" i="3" s="1"/>
  <c r="C53" i="3"/>
  <c r="D53" i="3" s="1"/>
  <c r="C51" i="3"/>
  <c r="D51" i="3" s="1"/>
  <c r="C49" i="3"/>
  <c r="D49" i="3" s="1"/>
  <c r="C47" i="3"/>
  <c r="D47" i="3" s="1"/>
  <c r="C45" i="3"/>
  <c r="D45" i="3" s="1"/>
  <c r="C43" i="3"/>
  <c r="D43" i="3" s="1"/>
  <c r="C41" i="3"/>
  <c r="D41" i="3" s="1"/>
  <c r="C39" i="3"/>
  <c r="D39" i="3" s="1"/>
  <c r="C37" i="3"/>
  <c r="D37" i="3" s="1"/>
  <c r="C35" i="3"/>
  <c r="D35" i="3" s="1"/>
  <c r="C33" i="3"/>
  <c r="D33" i="3" s="1"/>
  <c r="C31" i="3"/>
  <c r="D31" i="3" s="1"/>
  <c r="C29" i="3"/>
  <c r="D29" i="3" s="1"/>
  <c r="C25" i="3"/>
  <c r="D25" i="3" s="1"/>
  <c r="C23" i="3"/>
  <c r="D23" i="3" s="1"/>
  <c r="C19" i="3"/>
  <c r="D19" i="3" s="1"/>
  <c r="C17" i="3"/>
  <c r="D17" i="3" s="1"/>
  <c r="C15" i="3"/>
  <c r="D15" i="3" s="1"/>
  <c r="C13" i="3"/>
  <c r="D13" i="3" s="1"/>
  <c r="C11" i="3"/>
  <c r="D11" i="3" s="1"/>
  <c r="C9" i="3"/>
  <c r="D9" i="3" s="1"/>
  <c r="C7" i="3"/>
  <c r="D7" i="3" s="1"/>
  <c r="C5" i="3"/>
  <c r="D5" i="3" s="1"/>
  <c r="C3" i="3"/>
  <c r="D3" i="3" l="1"/>
  <c r="D174" i="3" s="1"/>
  <c r="C17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F:\audits_trans\health_ins\On _behalf_Payments\2012-13 On Behalf Payments\Health Benefits\Health Benefits On Behalf Payments By Month FY2013 Dated 4-24-13.xls" keepAlive="1" name="Health Benefits On Behalf Payments By Month FY2013 Dated 4-24-13" type="5" refreshedVersion="0" new="1" background="1">
    <dbPr connection="Provider=Microsoft.ACE.OLEDB.12.0;Password=&quot;&quot;;User ID=Admin;Data Source=F:\audits_trans\health_ins\On _behalf_Payments\2012-13 On Behalf Payments\Health Benefits\Health Benefits On Behalf Payments By Month FY2013 Dated 4-24-13.xls;Mode=Share Deny Write;Extended Properties=&quot;HDR=YES;&quot;;Jet OLEDB:System database=&quot;&quot;;Jet OLEDB:Registry Path=&quot;&quot;;Jet OLEDB:Database Password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" command="HealthInsurance$Print_Area" commandType="3"/>
  </connection>
</connections>
</file>

<file path=xl/sharedStrings.xml><?xml version="1.0" encoding="utf-8"?>
<sst xmlns="http://schemas.openxmlformats.org/spreadsheetml/2006/main" count="1099" uniqueCount="403">
  <si>
    <t>District #</t>
  </si>
  <si>
    <t>District Name</t>
  </si>
  <si>
    <t>Federal Reimbursement</t>
  </si>
  <si>
    <t>001</t>
  </si>
  <si>
    <t>Adair County</t>
  </si>
  <si>
    <t>005</t>
  </si>
  <si>
    <t>Allen County</t>
  </si>
  <si>
    <t>006</t>
  </si>
  <si>
    <t>Anchorage Independent</t>
  </si>
  <si>
    <t>011</t>
  </si>
  <si>
    <t>Anderson County</t>
  </si>
  <si>
    <t>012</t>
  </si>
  <si>
    <t>Ashland Independent</t>
  </si>
  <si>
    <t>013</t>
  </si>
  <si>
    <t>Augusta Independent</t>
  </si>
  <si>
    <t>015</t>
  </si>
  <si>
    <t>Ballard County</t>
  </si>
  <si>
    <t>016</t>
  </si>
  <si>
    <t>Barbourville Independent</t>
  </si>
  <si>
    <t>017</t>
  </si>
  <si>
    <t>Bardstown Independent</t>
  </si>
  <si>
    <t>021</t>
  </si>
  <si>
    <t>Barren County</t>
  </si>
  <si>
    <t>025</t>
  </si>
  <si>
    <t>Bath County</t>
  </si>
  <si>
    <t>026</t>
  </si>
  <si>
    <t>Beechwood Independent</t>
  </si>
  <si>
    <t>031</t>
  </si>
  <si>
    <t>Bell County</t>
  </si>
  <si>
    <t>032</t>
  </si>
  <si>
    <t>Bellevue Independent</t>
  </si>
  <si>
    <t>034</t>
  </si>
  <si>
    <t>Berea Independent</t>
  </si>
  <si>
    <t>035</t>
  </si>
  <si>
    <t>Boone County</t>
  </si>
  <si>
    <t>041</t>
  </si>
  <si>
    <t>Bourbon County</t>
  </si>
  <si>
    <t>042</t>
  </si>
  <si>
    <t>Bowling Green Independent</t>
  </si>
  <si>
    <t>045</t>
  </si>
  <si>
    <t>Boyd County</t>
  </si>
  <si>
    <t>051</t>
  </si>
  <si>
    <t>Boyle County</t>
  </si>
  <si>
    <t>055</t>
  </si>
  <si>
    <t>Bracken County</t>
  </si>
  <si>
    <t>061</t>
  </si>
  <si>
    <t>Breathitt County</t>
  </si>
  <si>
    <t>065</t>
  </si>
  <si>
    <t>Breckinridge County</t>
  </si>
  <si>
    <t>071</t>
  </si>
  <si>
    <t>Bullitt County</t>
  </si>
  <si>
    <t>072</t>
  </si>
  <si>
    <t>Burgin Independent</t>
  </si>
  <si>
    <t>075</t>
  </si>
  <si>
    <t>Butler County</t>
  </si>
  <si>
    <t>081</t>
  </si>
  <si>
    <t>Caldwell County</t>
  </si>
  <si>
    <t>085</t>
  </si>
  <si>
    <t>Calloway County</t>
  </si>
  <si>
    <t>091</t>
  </si>
  <si>
    <t>Campbell County</t>
  </si>
  <si>
    <t>092</t>
  </si>
  <si>
    <t>Campbellsville Independent</t>
  </si>
  <si>
    <t>095</t>
  </si>
  <si>
    <t>Carlisle County</t>
  </si>
  <si>
    <t>101</t>
  </si>
  <si>
    <t>Carroll County</t>
  </si>
  <si>
    <t>105</t>
  </si>
  <si>
    <t>Carter County</t>
  </si>
  <si>
    <t>111</t>
  </si>
  <si>
    <t>Casey County</t>
  </si>
  <si>
    <t>113</t>
  </si>
  <si>
    <t>Caverna Independent</t>
  </si>
  <si>
    <t>115</t>
  </si>
  <si>
    <t>Christian County</t>
  </si>
  <si>
    <t>121</t>
  </si>
  <si>
    <t>Clark County</t>
  </si>
  <si>
    <t>125</t>
  </si>
  <si>
    <t>Clay County</t>
  </si>
  <si>
    <t>131</t>
  </si>
  <si>
    <t>Clinton County</t>
  </si>
  <si>
    <t>132</t>
  </si>
  <si>
    <t>Cloverport Independent</t>
  </si>
  <si>
    <t>133</t>
  </si>
  <si>
    <t>Corbin Independent</t>
  </si>
  <si>
    <t>134</t>
  </si>
  <si>
    <t>Covington Independent</t>
  </si>
  <si>
    <t>135</t>
  </si>
  <si>
    <t>Crittenden County</t>
  </si>
  <si>
    <t>141</t>
  </si>
  <si>
    <t>Cumberland County</t>
  </si>
  <si>
    <t>143</t>
  </si>
  <si>
    <t>Danville Independent</t>
  </si>
  <si>
    <t>145</t>
  </si>
  <si>
    <t>Daviess County</t>
  </si>
  <si>
    <t>146</t>
  </si>
  <si>
    <t>Dawson Springs Independent</t>
  </si>
  <si>
    <t>147</t>
  </si>
  <si>
    <t>Dayton Independent</t>
  </si>
  <si>
    <t>149</t>
  </si>
  <si>
    <t>East Bernstadt Independent</t>
  </si>
  <si>
    <t>151</t>
  </si>
  <si>
    <t>Edmonson County</t>
  </si>
  <si>
    <t>152</t>
  </si>
  <si>
    <t>Elizabethtown Independent</t>
  </si>
  <si>
    <t>155</t>
  </si>
  <si>
    <t>Elliott County</t>
  </si>
  <si>
    <t>156</t>
  </si>
  <si>
    <t>Eminence Independent</t>
  </si>
  <si>
    <t>157</t>
  </si>
  <si>
    <t>Erlanger-Elsmere Independent</t>
  </si>
  <si>
    <t>161</t>
  </si>
  <si>
    <t>Estill County</t>
  </si>
  <si>
    <t>162</t>
  </si>
  <si>
    <t>Fairview Independent</t>
  </si>
  <si>
    <t>165</t>
  </si>
  <si>
    <t>Fayette County</t>
  </si>
  <si>
    <t>171</t>
  </si>
  <si>
    <t>Fleming County</t>
  </si>
  <si>
    <t>175</t>
  </si>
  <si>
    <t>Floyd County</t>
  </si>
  <si>
    <t>176</t>
  </si>
  <si>
    <t>Fort Thomas Independent</t>
  </si>
  <si>
    <t>177</t>
  </si>
  <si>
    <t>Frankfort Independent</t>
  </si>
  <si>
    <t>181</t>
  </si>
  <si>
    <t>Franklin County</t>
  </si>
  <si>
    <t>185</t>
  </si>
  <si>
    <t>Fulton County</t>
  </si>
  <si>
    <t>186</t>
  </si>
  <si>
    <t>Fulton Independent</t>
  </si>
  <si>
    <t>191</t>
  </si>
  <si>
    <t>Gallatin County</t>
  </si>
  <si>
    <t>195</t>
  </si>
  <si>
    <t>Garrard County</t>
  </si>
  <si>
    <t>197</t>
  </si>
  <si>
    <t>Glasgow Independent</t>
  </si>
  <si>
    <t>201</t>
  </si>
  <si>
    <t>Grant County</t>
  </si>
  <si>
    <t>205</t>
  </si>
  <si>
    <t>Graves County</t>
  </si>
  <si>
    <t>211</t>
  </si>
  <si>
    <t>Grayson County</t>
  </si>
  <si>
    <t>215</t>
  </si>
  <si>
    <t>Green County</t>
  </si>
  <si>
    <t>221</t>
  </si>
  <si>
    <t>Greenup County</t>
  </si>
  <si>
    <t>225</t>
  </si>
  <si>
    <t>Hancock County</t>
  </si>
  <si>
    <t>231</t>
  </si>
  <si>
    <t>Hardin County</t>
  </si>
  <si>
    <t>235</t>
  </si>
  <si>
    <t>Harlan County</t>
  </si>
  <si>
    <t>236</t>
  </si>
  <si>
    <t>Harlan Independent</t>
  </si>
  <si>
    <t>241</t>
  </si>
  <si>
    <t>Harrison County</t>
  </si>
  <si>
    <t>245</t>
  </si>
  <si>
    <t>Hart County</t>
  </si>
  <si>
    <t>246</t>
  </si>
  <si>
    <t>Hazard Independent</t>
  </si>
  <si>
    <t>251</t>
  </si>
  <si>
    <t>Henderson County</t>
  </si>
  <si>
    <t>255</t>
  </si>
  <si>
    <t>Henry County</t>
  </si>
  <si>
    <t>261</t>
  </si>
  <si>
    <t>Hickman County</t>
  </si>
  <si>
    <t>265</t>
  </si>
  <si>
    <t>Hopkins County</t>
  </si>
  <si>
    <t>271</t>
  </si>
  <si>
    <t>Jackson County</t>
  </si>
  <si>
    <t>272</t>
  </si>
  <si>
    <t>Jackson Independent</t>
  </si>
  <si>
    <t>275</t>
  </si>
  <si>
    <t>Jefferson County</t>
  </si>
  <si>
    <t>276</t>
  </si>
  <si>
    <t>Jenkins Independent</t>
  </si>
  <si>
    <t>281</t>
  </si>
  <si>
    <t>Jessamine County</t>
  </si>
  <si>
    <t>285</t>
  </si>
  <si>
    <t>Johnson County</t>
  </si>
  <si>
    <t>291</t>
  </si>
  <si>
    <t>Kenton County</t>
  </si>
  <si>
    <t>295</t>
  </si>
  <si>
    <t>Knott County</t>
  </si>
  <si>
    <t>301</t>
  </si>
  <si>
    <t>Knox County</t>
  </si>
  <si>
    <t>305</t>
  </si>
  <si>
    <t>Larue County</t>
  </si>
  <si>
    <t>311</t>
  </si>
  <si>
    <t>Laurel County</t>
  </si>
  <si>
    <t>315</t>
  </si>
  <si>
    <t>Lawrence County</t>
  </si>
  <si>
    <t>321</t>
  </si>
  <si>
    <t>Lee County</t>
  </si>
  <si>
    <t>325</t>
  </si>
  <si>
    <t>Leslie County</t>
  </si>
  <si>
    <t>331</t>
  </si>
  <si>
    <t>Letcher County</t>
  </si>
  <si>
    <t>335</t>
  </si>
  <si>
    <t>Lewis County</t>
  </si>
  <si>
    <t>341</t>
  </si>
  <si>
    <t>Lincoln County</t>
  </si>
  <si>
    <t>345</t>
  </si>
  <si>
    <t>Livingston County</t>
  </si>
  <si>
    <t>351</t>
  </si>
  <si>
    <t>Logan County</t>
  </si>
  <si>
    <t>354</t>
  </si>
  <si>
    <t>Ludlow Independent</t>
  </si>
  <si>
    <t>361</t>
  </si>
  <si>
    <t>Lyon County</t>
  </si>
  <si>
    <t>365</t>
  </si>
  <si>
    <t>Madison County</t>
  </si>
  <si>
    <t>371</t>
  </si>
  <si>
    <t>Magoffin County</t>
  </si>
  <si>
    <t>375</t>
  </si>
  <si>
    <t>Marion County</t>
  </si>
  <si>
    <t>381</t>
  </si>
  <si>
    <t>Marshall County</t>
  </si>
  <si>
    <t>385</t>
  </si>
  <si>
    <t>Martin County</t>
  </si>
  <si>
    <t>391</t>
  </si>
  <si>
    <t>Mason County</t>
  </si>
  <si>
    <t>392</t>
  </si>
  <si>
    <t>Mayfield Independent</t>
  </si>
  <si>
    <t>395</t>
  </si>
  <si>
    <t>McCracken County</t>
  </si>
  <si>
    <t>401</t>
  </si>
  <si>
    <t>McCreary County</t>
  </si>
  <si>
    <t>405</t>
  </si>
  <si>
    <t>McLean County</t>
  </si>
  <si>
    <t>411</t>
  </si>
  <si>
    <t>Meade County</t>
  </si>
  <si>
    <t>415</t>
  </si>
  <si>
    <t>Menifee County</t>
  </si>
  <si>
    <t>421</t>
  </si>
  <si>
    <t>Mercer County</t>
  </si>
  <si>
    <t>425</t>
  </si>
  <si>
    <t>Metcalfe County</t>
  </si>
  <si>
    <t>426</t>
  </si>
  <si>
    <t>Middlesboro Independent</t>
  </si>
  <si>
    <t>431</t>
  </si>
  <si>
    <t>Monroe County</t>
  </si>
  <si>
    <t>435</t>
  </si>
  <si>
    <t>Montgomery County</t>
  </si>
  <si>
    <t>441</t>
  </si>
  <si>
    <t>Morgan County</t>
  </si>
  <si>
    <t>445</t>
  </si>
  <si>
    <t>Muhlenberg County</t>
  </si>
  <si>
    <t>446</t>
  </si>
  <si>
    <t>Murray Independent</t>
  </si>
  <si>
    <t>451</t>
  </si>
  <si>
    <t>Nelson County</t>
  </si>
  <si>
    <t>452</t>
  </si>
  <si>
    <t>Newport Independent</t>
  </si>
  <si>
    <t>455</t>
  </si>
  <si>
    <t>Nicholas County</t>
  </si>
  <si>
    <t>461</t>
  </si>
  <si>
    <t>Ohio County</t>
  </si>
  <si>
    <t>465</t>
  </si>
  <si>
    <t>Oldham County</t>
  </si>
  <si>
    <t>471</t>
  </si>
  <si>
    <t>Owen County</t>
  </si>
  <si>
    <t>472</t>
  </si>
  <si>
    <t>Owensboro Independent</t>
  </si>
  <si>
    <t>475</t>
  </si>
  <si>
    <t>Owsley County</t>
  </si>
  <si>
    <t>476</t>
  </si>
  <si>
    <t>Paducah Independent</t>
  </si>
  <si>
    <t>477</t>
  </si>
  <si>
    <t>Paintsville Independent</t>
  </si>
  <si>
    <t>478</t>
  </si>
  <si>
    <t>Paris Independent</t>
  </si>
  <si>
    <t>481</t>
  </si>
  <si>
    <t>Pendleton County</t>
  </si>
  <si>
    <t>485</t>
  </si>
  <si>
    <t>Perry County</t>
  </si>
  <si>
    <t>491</t>
  </si>
  <si>
    <t>Pike County</t>
  </si>
  <si>
    <t>492</t>
  </si>
  <si>
    <t>Pikeville Independent</t>
  </si>
  <si>
    <t>493</t>
  </si>
  <si>
    <t>Pineville Independent</t>
  </si>
  <si>
    <t>495</t>
  </si>
  <si>
    <t>Powell County</t>
  </si>
  <si>
    <t>501</t>
  </si>
  <si>
    <t>Pulaski County</t>
  </si>
  <si>
    <t>502</t>
  </si>
  <si>
    <t>Raceland Independent</t>
  </si>
  <si>
    <t>505</t>
  </si>
  <si>
    <t>Robertson County</t>
  </si>
  <si>
    <t>511</t>
  </si>
  <si>
    <t>Rockcastle County</t>
  </si>
  <si>
    <t>515</t>
  </si>
  <si>
    <t>Rowan County</t>
  </si>
  <si>
    <t>521</t>
  </si>
  <si>
    <t>Russell County</t>
  </si>
  <si>
    <t>522</t>
  </si>
  <si>
    <t>Russell Independent</t>
  </si>
  <si>
    <t>523</t>
  </si>
  <si>
    <t>Russellville Independent</t>
  </si>
  <si>
    <t>524</t>
  </si>
  <si>
    <t>Science Hill Independent</t>
  </si>
  <si>
    <t>525</t>
  </si>
  <si>
    <t>Scott County</t>
  </si>
  <si>
    <t>531</t>
  </si>
  <si>
    <t>Shelby County</t>
  </si>
  <si>
    <t>535</t>
  </si>
  <si>
    <t>Simpson County</t>
  </si>
  <si>
    <t>536</t>
  </si>
  <si>
    <t>Somerset Independent</t>
  </si>
  <si>
    <t>537</t>
  </si>
  <si>
    <t>Southgate Independent</t>
  </si>
  <si>
    <t>541</t>
  </si>
  <si>
    <t>Spencer County</t>
  </si>
  <si>
    <t>545</t>
  </si>
  <si>
    <t>Taylor County</t>
  </si>
  <si>
    <t>551</t>
  </si>
  <si>
    <t>Todd County</t>
  </si>
  <si>
    <t>555</t>
  </si>
  <si>
    <t>Trigg County</t>
  </si>
  <si>
    <t>561</t>
  </si>
  <si>
    <t>Trimble County</t>
  </si>
  <si>
    <t>565</t>
  </si>
  <si>
    <t>Union County</t>
  </si>
  <si>
    <t>567</t>
  </si>
  <si>
    <t>Walton Verona Independent</t>
  </si>
  <si>
    <t>571</t>
  </si>
  <si>
    <t>Warren County</t>
  </si>
  <si>
    <t>575</t>
  </si>
  <si>
    <t>Washington County</t>
  </si>
  <si>
    <t>581</t>
  </si>
  <si>
    <t>Wayne County</t>
  </si>
  <si>
    <t>585</t>
  </si>
  <si>
    <t>Webster County</t>
  </si>
  <si>
    <t>591</t>
  </si>
  <si>
    <t>Whitley County</t>
  </si>
  <si>
    <t>592</t>
  </si>
  <si>
    <t>Williamsburg Independent</t>
  </si>
  <si>
    <t>593</t>
  </si>
  <si>
    <t>Williamstown Independent</t>
  </si>
  <si>
    <t>595</t>
  </si>
  <si>
    <t>Wolfe County</t>
  </si>
  <si>
    <t>601</t>
  </si>
  <si>
    <t>Woodford County</t>
  </si>
  <si>
    <t>HRA/Dental/ Vision</t>
  </si>
  <si>
    <t>Key Code:</t>
  </si>
  <si>
    <r>
      <rPr>
        <b/>
        <sz val="10"/>
        <color indexed="8"/>
        <rFont val="Arial"/>
        <family val="2"/>
      </rPr>
      <t>District #:</t>
    </r>
    <r>
      <rPr>
        <sz val="10"/>
        <color indexed="8"/>
        <rFont val="Arial"/>
        <family val="2"/>
      </rPr>
      <t xml:space="preserve">  District assigned KDE number</t>
    </r>
  </si>
  <si>
    <r>
      <rPr>
        <b/>
        <sz val="10"/>
        <color indexed="8"/>
        <rFont val="Arial"/>
        <family val="2"/>
      </rPr>
      <t>District Name:</t>
    </r>
    <r>
      <rPr>
        <sz val="10"/>
        <color indexed="8"/>
        <rFont val="Arial"/>
        <family val="2"/>
      </rPr>
      <t xml:space="preserve">  Name of district</t>
    </r>
  </si>
  <si>
    <t>Kentucky Department of Education</t>
  </si>
  <si>
    <t>Division of District Support</t>
  </si>
  <si>
    <t>District Financial Management Branch</t>
  </si>
  <si>
    <t>Total Payroll Related Payments</t>
  </si>
  <si>
    <t>Kentucky  Educational Network (KEN) services</t>
  </si>
  <si>
    <t>MUNIS Financial Mgt software and services</t>
  </si>
  <si>
    <t>Total Technology Related Payments</t>
  </si>
  <si>
    <t>Total On Behalf Payments</t>
  </si>
  <si>
    <r>
      <t xml:space="preserve">Total Technology Related Payments: </t>
    </r>
    <r>
      <rPr>
        <sz val="10"/>
        <color indexed="8"/>
        <rFont val="Arial"/>
        <family val="2"/>
      </rPr>
      <t>KIDS provides the document for the software and services payments paid by the Kentucky Department of Education (KDE) on-behalf of local school districts.</t>
    </r>
    <r>
      <rPr>
        <b/>
        <sz val="10"/>
        <color indexed="8"/>
        <rFont val="Arial"/>
        <family val="2"/>
      </rPr>
      <t xml:space="preserve"> </t>
    </r>
  </si>
  <si>
    <r>
      <t xml:space="preserve">Kentucky  Educational Network (KEN) services: </t>
    </r>
    <r>
      <rPr>
        <sz val="10"/>
        <color indexed="8"/>
        <rFont val="Arial"/>
        <family val="2"/>
      </rPr>
      <t>Provided by KIDS as part of the Technology On-Behalf Payments.</t>
    </r>
    <r>
      <rPr>
        <b/>
        <sz val="10"/>
        <color indexed="8"/>
        <rFont val="Arial"/>
        <family val="2"/>
      </rPr>
      <t xml:space="preserve"> </t>
    </r>
  </si>
  <si>
    <r>
      <t xml:space="preserve">MUNIS Financial Mgt software and services: </t>
    </r>
    <r>
      <rPr>
        <sz val="10"/>
        <color indexed="8"/>
        <rFont val="Arial"/>
        <family val="2"/>
      </rPr>
      <t xml:space="preserve">Provided by KIDS as part of the Technology On-Behalf Payments. </t>
    </r>
  </si>
  <si>
    <r>
      <t xml:space="preserve">McAfee Virus Protection software and services: </t>
    </r>
    <r>
      <rPr>
        <sz val="10"/>
        <color indexed="8"/>
        <rFont val="Arial"/>
        <family val="2"/>
      </rPr>
      <t xml:space="preserve">Provided by KIDS as part of the Technology On-Behalf Payments. </t>
    </r>
  </si>
  <si>
    <t>`</t>
  </si>
  <si>
    <r>
      <rPr>
        <b/>
        <sz val="10"/>
        <color indexed="8"/>
        <rFont val="Arial"/>
        <family val="2"/>
      </rPr>
      <t>Source:</t>
    </r>
    <r>
      <rPr>
        <sz val="10"/>
        <color indexed="8"/>
        <rFont val="Arial"/>
        <family val="2"/>
      </rPr>
      <t xml:space="preserve"> On Behalf Payment Information from TRS, KHRIS, SFCC, KDE and KY School Districts' Federal Reimbursement Payments</t>
    </r>
  </si>
  <si>
    <t>Teachers' Retirement System Kentucky website</t>
  </si>
  <si>
    <t>Office of Finance &amp; Operations</t>
  </si>
  <si>
    <t>Totals</t>
  </si>
  <si>
    <t>5% OBP Threshold</t>
  </si>
  <si>
    <r>
      <t xml:space="preserve">AT&amp;T Firewall Services: </t>
    </r>
    <r>
      <rPr>
        <sz val="10"/>
        <color indexed="8"/>
        <rFont val="Arial"/>
        <family val="2"/>
      </rPr>
      <t xml:space="preserve">Provided by KIDS as part of the Technology On-Behalf Payments. </t>
    </r>
  </si>
  <si>
    <t>TRS - GASB 68 - Schedule A</t>
  </si>
  <si>
    <t xml:space="preserve">Allocations" in the "GASB 68 Auditor's Report as of June 30, 2018" &amp; the "GASB 75 Auditor's </t>
  </si>
  <si>
    <r>
      <t xml:space="preserve">Total On Behalf Payments: </t>
    </r>
    <r>
      <rPr>
        <sz val="10"/>
        <color indexed="8"/>
        <rFont val="Arial"/>
        <family val="2"/>
      </rPr>
      <t xml:space="preserve">The Total On-Behalf Payments paid on-behalf of the school </t>
    </r>
  </si>
  <si>
    <t>Payments are received &amp; included in the payments.</t>
  </si>
  <si>
    <r>
      <rPr>
        <b/>
        <sz val="10"/>
        <color indexed="8"/>
        <rFont val="Arial"/>
        <family val="2"/>
      </rPr>
      <t>5% BOP Threshold:</t>
    </r>
    <r>
      <rPr>
        <sz val="10"/>
        <color indexed="8"/>
        <rFont val="Arial"/>
        <family val="2"/>
      </rPr>
      <t xml:space="preserve"> This is the threshold that the district has to meet.</t>
    </r>
  </si>
  <si>
    <r>
      <rPr>
        <b/>
        <sz val="10"/>
        <color rgb="FF000000"/>
        <rFont val="Arial"/>
        <family val="2"/>
      </rPr>
      <t xml:space="preserve">NOTE: </t>
    </r>
    <r>
      <rPr>
        <sz val="10"/>
        <color indexed="8"/>
        <rFont val="Arial"/>
        <family val="2"/>
      </rPr>
      <t xml:space="preserve">The final TRS On Behalf Payments for FY19-20 comes from the "Schedule of Employer </t>
    </r>
  </si>
  <si>
    <t>Report as of June 30, 2019" as found on the</t>
  </si>
  <si>
    <t xml:space="preserve">districts and shall be reported in the FY2020 Audited AFR's, once the final TRS On Behalf </t>
  </si>
  <si>
    <t>Total TRS On Behalf Payments</t>
  </si>
  <si>
    <t>TRS - GASB 75
MIF Appendix A</t>
  </si>
  <si>
    <t>TRS - GASB 75
LIF Appendix A</t>
  </si>
  <si>
    <t>Life 
Insurance</t>
  </si>
  <si>
    <t>Health 
Insurance</t>
  </si>
  <si>
    <t>Administrative
Fee</t>
  </si>
  <si>
    <t>TRS - GASB 75 - MIF Appendix A</t>
  </si>
  <si>
    <t>TRS - GASB 75 - LIF Appendix A</t>
  </si>
  <si>
    <r>
      <rPr>
        <b/>
        <sz val="12"/>
        <color rgb="FF0000FF"/>
        <rFont val="Arial"/>
        <family val="2"/>
      </rPr>
      <t>NOTE:</t>
    </r>
    <r>
      <rPr>
        <sz val="10"/>
        <color rgb="FF0000FF"/>
        <rFont val="Arial"/>
        <family val="2"/>
      </rPr>
      <t xml:space="preserve"> </t>
    </r>
    <r>
      <rPr>
        <sz val="10"/>
        <color indexed="8"/>
        <rFont val="Arial"/>
        <family val="2"/>
      </rPr>
      <t>The final TRS On Behalf Payments comes from the "</t>
    </r>
    <r>
      <rPr>
        <sz val="10"/>
        <color rgb="FF0000FF"/>
        <rFont val="Arial"/>
        <family val="2"/>
      </rPr>
      <t>Schedule of Employer Allocations (Schedule A &amp; Appendix A)</t>
    </r>
    <r>
      <rPr>
        <sz val="10"/>
        <color indexed="8"/>
        <rFont val="Arial"/>
        <family val="2"/>
      </rPr>
      <t>" in the most recent "GASB 68 &amp; GASB 75- Auditor's Report as posted on the</t>
    </r>
  </si>
  <si>
    <t>SFCC Debt 
Service 
Payments</t>
  </si>
  <si>
    <r>
      <rPr>
        <b/>
        <sz val="12"/>
        <color rgb="FF0000FF"/>
        <rFont val="Arial"/>
        <family val="2"/>
      </rPr>
      <t>NOTE:</t>
    </r>
    <r>
      <rPr>
        <b/>
        <sz val="10"/>
        <color indexed="8"/>
        <rFont val="Arial"/>
        <family val="2"/>
      </rPr>
      <t xml:space="preserve"> </t>
    </r>
    <r>
      <rPr>
        <sz val="10"/>
        <color rgb="FF000000"/>
        <rFont val="Arial"/>
        <family val="2"/>
      </rPr>
      <t>Individual</t>
    </r>
    <r>
      <rPr>
        <sz val="10"/>
        <color indexed="8"/>
        <rFont val="Arial"/>
        <family val="2"/>
      </rPr>
      <t xml:space="preserve"> reports are posted on the On Behalf Payments website for each item listed in this report.</t>
    </r>
  </si>
  <si>
    <r>
      <rPr>
        <b/>
        <sz val="10"/>
        <color indexed="8"/>
        <rFont val="Arial"/>
        <family val="2"/>
      </rPr>
      <t xml:space="preserve">TRS - GASB 75 - MIF Appendix A: </t>
    </r>
    <r>
      <rPr>
        <sz val="10"/>
        <color indexed="8"/>
        <rFont val="Arial"/>
        <family val="2"/>
      </rPr>
      <t>Teachers' Retirement System's On-Behalf Payment (</t>
    </r>
    <r>
      <rPr>
        <sz val="10"/>
        <color rgb="FF0000FF"/>
        <rFont val="Arial"/>
        <family val="2"/>
      </rPr>
      <t>NOTE:</t>
    </r>
    <r>
      <rPr>
        <sz val="10"/>
        <color indexed="8"/>
        <rFont val="Arial"/>
        <family val="2"/>
      </rPr>
      <t xml:space="preserve"> The Medical Insurance Fund (MIF) State Totals are from the "Appendix A" report)</t>
    </r>
  </si>
  <si>
    <r>
      <rPr>
        <b/>
        <sz val="10"/>
        <color indexed="8"/>
        <rFont val="Arial"/>
        <family val="2"/>
      </rPr>
      <t xml:space="preserve">TRS - GASB 75 - LIF Appendix A: </t>
    </r>
    <r>
      <rPr>
        <sz val="10"/>
        <color indexed="8"/>
        <rFont val="Arial"/>
        <family val="2"/>
      </rPr>
      <t>Teachers' Retirement System's On-Behalf Payment (</t>
    </r>
    <r>
      <rPr>
        <sz val="10"/>
        <color rgb="FF0000FF"/>
        <rFont val="Arial"/>
        <family val="2"/>
      </rPr>
      <t>NOTE:</t>
    </r>
    <r>
      <rPr>
        <sz val="10"/>
        <color indexed="8"/>
        <rFont val="Arial"/>
        <family val="2"/>
      </rPr>
      <t xml:space="preserve"> The Life Insurance Fund (LIF) State Totals are from the "Appendix A" report)</t>
    </r>
  </si>
  <si>
    <r>
      <rPr>
        <b/>
        <sz val="10"/>
        <color indexed="8"/>
        <rFont val="Arial"/>
        <family val="2"/>
      </rPr>
      <t>TRS - GASB 68 - Schedule A:</t>
    </r>
    <r>
      <rPr>
        <sz val="10"/>
        <color indexed="8"/>
        <rFont val="Arial"/>
        <family val="2"/>
      </rPr>
      <t xml:space="preserve">  Teachers' Retirement System's On-Behalf Payment (</t>
    </r>
    <r>
      <rPr>
        <sz val="10"/>
        <color rgb="FF0000FF"/>
        <rFont val="Arial"/>
        <family val="2"/>
      </rPr>
      <t>NOTE</t>
    </r>
    <r>
      <rPr>
        <sz val="10"/>
        <color indexed="8"/>
        <rFont val="Arial"/>
        <family val="2"/>
      </rPr>
      <t>: These totals are from the "Schedule A".)</t>
    </r>
  </si>
  <si>
    <r>
      <t xml:space="preserve">Health Insurance: </t>
    </r>
    <r>
      <rPr>
        <sz val="10"/>
        <color indexed="8"/>
        <rFont val="Arial"/>
        <family val="2"/>
      </rPr>
      <t>State payment for Health Insurance made on behalf of the school districts provided from KHRIS bill.</t>
    </r>
  </si>
  <si>
    <r>
      <t xml:space="preserve">Life Insurance:  </t>
    </r>
    <r>
      <rPr>
        <sz val="10"/>
        <color indexed="8"/>
        <rFont val="Arial"/>
        <family val="2"/>
      </rPr>
      <t>State payment for Life Insurance made on behalf of the school districts provided from KHRIS bill.</t>
    </r>
  </si>
  <si>
    <r>
      <t xml:space="preserve">Administrative Fee:  </t>
    </r>
    <r>
      <rPr>
        <sz val="10"/>
        <color indexed="8"/>
        <rFont val="Arial"/>
        <family val="2"/>
      </rPr>
      <t>State payment for Administrative Fees made on behalf of the school districts provided from KHRIS bill.</t>
    </r>
  </si>
  <si>
    <r>
      <t xml:space="preserve">HRA/Dental/Vision:  </t>
    </r>
    <r>
      <rPr>
        <sz val="10"/>
        <color indexed="8"/>
        <rFont val="Arial"/>
        <family val="2"/>
      </rPr>
      <t>State payment for HRA/Dental/Vision Premiums made on behalf of the school districts provided from KHRIS bill.</t>
    </r>
  </si>
  <si>
    <r>
      <t xml:space="preserve">Federal Reimbursement:  </t>
    </r>
    <r>
      <rPr>
        <sz val="10"/>
        <color rgb="FF000000"/>
        <rFont val="Arial"/>
        <family val="2"/>
      </rPr>
      <t xml:space="preserve">Totals paid for the </t>
    </r>
    <r>
      <rPr>
        <sz val="10"/>
        <color indexed="8"/>
        <rFont val="Arial"/>
        <family val="2"/>
      </rPr>
      <t>Federal Reimbursement for Health Benefits paid on behalf of the federally funded employees. (</t>
    </r>
    <r>
      <rPr>
        <sz val="10"/>
        <color rgb="FF0000FF"/>
        <rFont val="Arial"/>
        <family val="2"/>
      </rPr>
      <t>NOTE:</t>
    </r>
    <r>
      <rPr>
        <sz val="10"/>
        <color indexed="8"/>
        <rFont val="Arial"/>
        <family val="2"/>
      </rPr>
      <t xml:space="preserve"> The Federal Reimbursement amount is subtracted from the total Health Insurance, Life Insurance, Administrative Fee, and HRA/Dental/Vision amount)</t>
    </r>
  </si>
  <si>
    <r>
      <rPr>
        <b/>
        <sz val="10"/>
        <color indexed="8"/>
        <rFont val="Arial"/>
        <family val="2"/>
      </rPr>
      <t>Total Payroll Related Payments:</t>
    </r>
    <r>
      <rPr>
        <sz val="10"/>
        <color indexed="8"/>
        <rFont val="Arial"/>
        <family val="2"/>
      </rPr>
      <t xml:space="preserve"> This total includes the TRS, Health Insurance, Life Insurance, Administrative Fee,  HRA/Dental/Vision </t>
    </r>
    <r>
      <rPr>
        <b/>
        <sz val="10"/>
        <color rgb="FF000000"/>
        <rFont val="Arial"/>
        <family val="2"/>
      </rPr>
      <t>minus</t>
    </r>
    <r>
      <rPr>
        <sz val="10"/>
        <color indexed="8"/>
        <rFont val="Arial"/>
        <family val="2"/>
      </rPr>
      <t xml:space="preserve"> the Federal Reimbursement payments. </t>
    </r>
  </si>
  <si>
    <r>
      <t xml:space="preserve">Total On Behalf Payments: </t>
    </r>
    <r>
      <rPr>
        <sz val="10"/>
        <color indexed="8"/>
        <rFont val="Arial"/>
        <family val="2"/>
      </rPr>
      <t>The Total On-Behalf Payments paid on-behalf of the school districts and shall be reported in the Audited AFR/BS.</t>
    </r>
  </si>
  <si>
    <r>
      <t xml:space="preserve">SFCC Debt Service Payments: </t>
    </r>
    <r>
      <rPr>
        <sz val="10"/>
        <color indexed="8"/>
        <rFont val="Arial"/>
        <family val="2"/>
      </rPr>
      <t>SFCC provides the document that consists of the debt service payments paid by SFCC on behalf of school districts. (</t>
    </r>
    <r>
      <rPr>
        <sz val="10"/>
        <color rgb="FFC00000"/>
        <rFont val="Arial"/>
        <family val="2"/>
      </rPr>
      <t>NOTE:</t>
    </r>
    <r>
      <rPr>
        <sz val="10"/>
        <color indexed="8"/>
        <rFont val="Arial"/>
        <family val="2"/>
      </rPr>
      <t xml:space="preserve"> KISTA will no longer be reported)</t>
    </r>
  </si>
  <si>
    <t>Trellix Virus Protection software and services</t>
  </si>
  <si>
    <t>On Behalf Payments Summary Report FY2025-2026</t>
  </si>
  <si>
    <r>
      <rPr>
        <b/>
        <sz val="10"/>
        <color rgb="FF000000"/>
        <rFont val="Arial"/>
        <family val="2"/>
      </rPr>
      <t>KDE USE:</t>
    </r>
    <r>
      <rPr>
        <sz val="10"/>
        <color indexed="8"/>
        <rFont val="Arial"/>
        <family val="2"/>
      </rPr>
      <t xml:space="preserve"> F:\audits_trans\health_ins\On _behalf_Payments\FY2025-26 On-Behalf Payments</t>
    </r>
  </si>
  <si>
    <t>Updated 07/16/26</t>
  </si>
  <si>
    <r>
      <rPr>
        <b/>
        <sz val="10"/>
        <color indexed="8"/>
        <rFont val="Arial"/>
        <family val="2"/>
      </rPr>
      <t>Generated:</t>
    </r>
    <r>
      <rPr>
        <sz val="10"/>
        <color indexed="8"/>
        <rFont val="Arial"/>
        <family val="2"/>
      </rPr>
      <t xml:space="preserve"> 7/16/25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</si>
</sst>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33" x14ac:knownFonts="1">
    <font>
      <sz val="10"/>
      <color indexed="8"/>
      <name val="MS Sans Serif"/>
      <family val="2"/>
    </font>
    <font>
      <sz val="10"/>
      <color indexed="8"/>
      <name val="MS Sans Serif"/>
      <family val="2"/>
    </font>
    <font>
      <b/>
      <u/>
      <sz val="9.85"/>
      <color indexed="8"/>
      <name val="Times New Roman"/>
      <family val="1"/>
    </font>
    <font>
      <sz val="10"/>
      <name val="Arial"/>
      <family val="2"/>
    </font>
    <font>
      <b/>
      <sz val="13.5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u/>
      <sz val="10"/>
      <color theme="10"/>
      <name val="MS Sans Serif"/>
      <family val="2"/>
    </font>
    <font>
      <sz val="10"/>
      <color theme="1"/>
      <name val="Arial"/>
      <family val="2"/>
    </font>
    <font>
      <b/>
      <sz val="12"/>
      <color rgb="FF0033CC"/>
      <name val="Arial"/>
      <family val="2"/>
    </font>
    <font>
      <sz val="12"/>
      <color rgb="FF0033CC"/>
      <name val="MS Sans Serif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u/>
      <sz val="12"/>
      <color theme="10"/>
      <name val="Arial"/>
      <family val="2"/>
    </font>
    <font>
      <b/>
      <sz val="13.5"/>
      <color rgb="FF0000FF"/>
      <name val="Arial"/>
      <family val="2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sz val="10"/>
      <color rgb="FF0000FF"/>
      <name val="MS Sans Serif"/>
      <family val="2"/>
    </font>
    <font>
      <sz val="11"/>
      <color rgb="FF0000FF"/>
      <name val="Arial"/>
      <family val="2"/>
    </font>
    <font>
      <b/>
      <sz val="12"/>
      <color rgb="FF0000FF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4"/>
      <color indexed="8"/>
      <name val="Arial"/>
      <family val="2"/>
    </font>
    <font>
      <b/>
      <sz val="10"/>
      <color rgb="FF000000"/>
      <name val="Arial"/>
      <family val="2"/>
    </font>
    <font>
      <sz val="14"/>
      <color rgb="FFC00000"/>
      <name val="Arial"/>
      <family val="2"/>
    </font>
    <font>
      <sz val="10"/>
      <color rgb="FF000000"/>
      <name val="Arial"/>
      <family val="2"/>
    </font>
    <font>
      <sz val="10"/>
      <color rgb="FFC00000"/>
      <name val="Arial"/>
      <family val="2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</cellStyleXfs>
  <cellXfs count="119">
    <xf numFmtId="0" fontId="0" fillId="0" borderId="0" xfId="0"/>
    <xf numFmtId="0" fontId="5" fillId="0" borderId="0" xfId="5" applyFont="1"/>
    <xf numFmtId="0" fontId="6" fillId="0" borderId="0" xfId="5" applyFont="1" applyAlignment="1">
      <alignment horizontal="center" wrapText="1"/>
    </xf>
    <xf numFmtId="0" fontId="6" fillId="0" borderId="0" xfId="5" applyFont="1"/>
    <xf numFmtId="43" fontId="7" fillId="0" borderId="0" xfId="2" applyFont="1" applyFill="1" applyBorder="1" applyAlignment="1" applyProtection="1"/>
    <xf numFmtId="0" fontId="3" fillId="0" borderId="1" xfId="6" applyFont="1" applyBorder="1"/>
    <xf numFmtId="43" fontId="5" fillId="0" borderId="0" xfId="0" applyNumberFormat="1" applyFont="1" applyAlignment="1">
      <alignment vertical="center"/>
    </xf>
    <xf numFmtId="43" fontId="5" fillId="0" borderId="0" xfId="2" applyFont="1" applyFill="1" applyBorder="1" applyAlignment="1" applyProtection="1"/>
    <xf numFmtId="44" fontId="5" fillId="0" borderId="1" xfId="0" applyNumberFormat="1" applyFont="1" applyBorder="1" applyAlignment="1">
      <alignment vertical="center"/>
    </xf>
    <xf numFmtId="0" fontId="0" fillId="0" borderId="0" xfId="0" applyAlignment="1">
      <alignment horizontal="left" indent="1"/>
    </xf>
    <xf numFmtId="0" fontId="6" fillId="0" borderId="0" xfId="5" applyFont="1" applyAlignment="1">
      <alignment horizontal="left" indent="1"/>
    </xf>
    <xf numFmtId="0" fontId="3" fillId="0" borderId="2" xfId="7" applyBorder="1" applyAlignment="1">
      <alignment horizontal="center"/>
    </xf>
    <xf numFmtId="0" fontId="6" fillId="0" borderId="3" xfId="5" applyFont="1" applyBorder="1"/>
    <xf numFmtId="0" fontId="5" fillId="0" borderId="0" xfId="5" applyFont="1" applyAlignment="1">
      <alignment horizontal="left" indent="1"/>
    </xf>
    <xf numFmtId="44" fontId="5" fillId="0" borderId="1" xfId="3" applyFont="1" applyFill="1" applyBorder="1" applyAlignment="1">
      <alignment horizontal="center" vertical="center"/>
    </xf>
    <xf numFmtId="44" fontId="5" fillId="0" borderId="6" xfId="1" applyNumberFormat="1" applyFont="1" applyFill="1" applyBorder="1" applyAlignment="1" applyProtection="1">
      <alignment horizontal="left"/>
    </xf>
    <xf numFmtId="44" fontId="5" fillId="0" borderId="1" xfId="1" applyNumberFormat="1" applyFont="1" applyFill="1" applyBorder="1" applyAlignment="1" applyProtection="1">
      <alignment horizontal="left"/>
    </xf>
    <xf numFmtId="0" fontId="10" fillId="0" borderId="0" xfId="5" applyFont="1"/>
    <xf numFmtId="0" fontId="11" fillId="0" borderId="0" xfId="0" applyFont="1"/>
    <xf numFmtId="0" fontId="4" fillId="0" borderId="4" xfId="5" applyFont="1" applyBorder="1" applyAlignment="1">
      <alignment horizontal="center" vertical="center"/>
    </xf>
    <xf numFmtId="44" fontId="5" fillId="0" borderId="1" xfId="0" applyNumberFormat="1" applyFont="1" applyBorder="1"/>
    <xf numFmtId="44" fontId="6" fillId="0" borderId="9" xfId="2" applyNumberFormat="1" applyFont="1" applyFill="1" applyBorder="1" applyAlignment="1" applyProtection="1"/>
    <xf numFmtId="44" fontId="6" fillId="0" borderId="9" xfId="0" applyNumberFormat="1" applyFont="1" applyBorder="1"/>
    <xf numFmtId="44" fontId="6" fillId="0" borderId="13" xfId="0" applyNumberFormat="1" applyFont="1" applyBorder="1"/>
    <xf numFmtId="44" fontId="6" fillId="0" borderId="8" xfId="1" applyNumberFormat="1" applyFont="1" applyFill="1" applyBorder="1" applyAlignment="1" applyProtection="1"/>
    <xf numFmtId="44" fontId="6" fillId="0" borderId="9" xfId="1" applyNumberFormat="1" applyFont="1" applyFill="1" applyBorder="1" applyAlignment="1" applyProtection="1"/>
    <xf numFmtId="44" fontId="6" fillId="0" borderId="11" xfId="1" applyNumberFormat="1" applyFont="1" applyFill="1" applyBorder="1" applyAlignment="1" applyProtection="1"/>
    <xf numFmtId="0" fontId="6" fillId="0" borderId="4" xfId="5" applyFont="1" applyBorder="1" applyAlignment="1">
      <alignment horizontal="right"/>
    </xf>
    <xf numFmtId="0" fontId="3" fillId="0" borderId="14" xfId="7" applyBorder="1" applyAlignment="1">
      <alignment horizontal="center"/>
    </xf>
    <xf numFmtId="0" fontId="3" fillId="0" borderId="15" xfId="6" applyFont="1" applyBorder="1"/>
    <xf numFmtId="44" fontId="5" fillId="0" borderId="15" xfId="0" applyNumberFormat="1" applyFont="1" applyBorder="1"/>
    <xf numFmtId="44" fontId="5" fillId="0" borderId="15" xfId="3" applyFont="1" applyFill="1" applyBorder="1" applyAlignment="1">
      <alignment horizontal="center" vertical="center"/>
    </xf>
    <xf numFmtId="44" fontId="5" fillId="0" borderId="15" xfId="0" applyNumberFormat="1" applyFont="1" applyBorder="1" applyAlignment="1">
      <alignment vertical="center"/>
    </xf>
    <xf numFmtId="44" fontId="6" fillId="2" borderId="16" xfId="2" applyNumberFormat="1" applyFont="1" applyFill="1" applyBorder="1" applyAlignment="1" applyProtection="1"/>
    <xf numFmtId="44" fontId="5" fillId="0" borderId="15" xfId="1" applyNumberFormat="1" applyFont="1" applyFill="1" applyBorder="1" applyAlignment="1" applyProtection="1">
      <alignment horizontal="left"/>
    </xf>
    <xf numFmtId="44" fontId="6" fillId="2" borderId="17" xfId="0" applyNumberFormat="1" applyFont="1" applyFill="1" applyBorder="1" applyAlignment="1">
      <alignment vertical="center"/>
    </xf>
    <xf numFmtId="44" fontId="6" fillId="2" borderId="18" xfId="5" applyNumberFormat="1" applyFont="1" applyFill="1" applyBorder="1"/>
    <xf numFmtId="0" fontId="6" fillId="0" borderId="19" xfId="5" applyFont="1" applyBorder="1" applyAlignment="1">
      <alignment horizontal="center" wrapText="1"/>
    </xf>
    <xf numFmtId="0" fontId="6" fillId="0" borderId="9" xfId="5" applyFont="1" applyBorder="1" applyAlignment="1">
      <alignment horizontal="center" wrapText="1"/>
    </xf>
    <xf numFmtId="43" fontId="12" fillId="0" borderId="9" xfId="2" applyFont="1" applyFill="1" applyBorder="1" applyAlignment="1" applyProtection="1">
      <alignment horizontal="center" wrapText="1"/>
    </xf>
    <xf numFmtId="0" fontId="6" fillId="2" borderId="13" xfId="5" applyFont="1" applyFill="1" applyBorder="1" applyAlignment="1">
      <alignment horizontal="center" wrapText="1"/>
    </xf>
    <xf numFmtId="0" fontId="13" fillId="0" borderId="0" xfId="0" applyFont="1"/>
    <xf numFmtId="0" fontId="14" fillId="0" borderId="0" xfId="4" applyFont="1" applyAlignment="1">
      <alignment horizontal="left" indent="5"/>
    </xf>
    <xf numFmtId="0" fontId="15" fillId="0" borderId="4" xfId="5" applyFont="1" applyBorder="1" applyAlignment="1">
      <alignment horizontal="center" vertical="center"/>
    </xf>
    <xf numFmtId="0" fontId="18" fillId="0" borderId="0" xfId="0" applyFont="1"/>
    <xf numFmtId="43" fontId="19" fillId="0" borderId="0" xfId="2" applyFont="1" applyFill="1" applyBorder="1" applyAlignment="1" applyProtection="1"/>
    <xf numFmtId="0" fontId="18" fillId="0" borderId="0" xfId="0" applyFont="1" applyAlignment="1">
      <alignment horizontal="left" indent="1"/>
    </xf>
    <xf numFmtId="0" fontId="21" fillId="0" borderId="0" xfId="5" applyFont="1"/>
    <xf numFmtId="0" fontId="22" fillId="0" borderId="0" xfId="4" applyFont="1" applyAlignment="1">
      <alignment horizontal="left"/>
    </xf>
    <xf numFmtId="0" fontId="23" fillId="0" borderId="19" xfId="5" applyFont="1" applyBorder="1" applyAlignment="1">
      <alignment horizontal="center" wrapText="1"/>
    </xf>
    <xf numFmtId="0" fontId="23" fillId="0" borderId="9" xfId="5" applyFont="1" applyBorder="1" applyAlignment="1">
      <alignment horizontal="center" wrapText="1"/>
    </xf>
    <xf numFmtId="0" fontId="23" fillId="2" borderId="20" xfId="5" applyFont="1" applyFill="1" applyBorder="1" applyAlignment="1">
      <alignment horizontal="center" wrapText="1"/>
    </xf>
    <xf numFmtId="0" fontId="24" fillId="0" borderId="13" xfId="5" applyFont="1" applyBorder="1" applyAlignment="1">
      <alignment horizontal="center" wrapText="1"/>
    </xf>
    <xf numFmtId="0" fontId="23" fillId="0" borderId="0" xfId="5" applyFont="1" applyAlignment="1">
      <alignment horizontal="center" wrapText="1"/>
    </xf>
    <xf numFmtId="0" fontId="25" fillId="0" borderId="14" xfId="7" applyFont="1" applyBorder="1" applyAlignment="1">
      <alignment horizontal="center"/>
    </xf>
    <xf numFmtId="0" fontId="25" fillId="0" borderId="15" xfId="6" applyFont="1" applyBorder="1"/>
    <xf numFmtId="44" fontId="23" fillId="2" borderId="21" xfId="5" applyNumberFormat="1" applyFont="1" applyFill="1" applyBorder="1"/>
    <xf numFmtId="44" fontId="26" fillId="0" borderId="15" xfId="5" applyNumberFormat="1" applyFont="1" applyBorder="1"/>
    <xf numFmtId="0" fontId="13" fillId="0" borderId="0" xfId="5" applyFont="1"/>
    <xf numFmtId="0" fontId="25" fillId="0" borderId="2" xfId="7" applyFont="1" applyBorder="1" applyAlignment="1">
      <alignment horizontal="center"/>
    </xf>
    <xf numFmtId="0" fontId="25" fillId="0" borderId="1" xfId="6" applyFont="1" applyBorder="1"/>
    <xf numFmtId="44" fontId="26" fillId="0" borderId="1" xfId="5" applyNumberFormat="1" applyFont="1" applyBorder="1"/>
    <xf numFmtId="44" fontId="13" fillId="0" borderId="0" xfId="5" applyNumberFormat="1" applyFont="1"/>
    <xf numFmtId="0" fontId="23" fillId="0" borderId="3" xfId="5" applyFont="1" applyBorder="1"/>
    <xf numFmtId="0" fontId="23" fillId="0" borderId="4" xfId="5" applyFont="1" applyBorder="1" applyAlignment="1">
      <alignment horizontal="right"/>
    </xf>
    <xf numFmtId="44" fontId="23" fillId="0" borderId="20" xfId="0" applyNumberFormat="1" applyFont="1" applyBorder="1"/>
    <xf numFmtId="44" fontId="24" fillId="0" borderId="1" xfId="5" applyNumberFormat="1" applyFont="1" applyBorder="1"/>
    <xf numFmtId="44" fontId="23" fillId="0" borderId="0" xfId="5" applyNumberFormat="1" applyFont="1"/>
    <xf numFmtId="0" fontId="23" fillId="0" borderId="0" xfId="5" applyFont="1"/>
    <xf numFmtId="44" fontId="9" fillId="0" borderId="17" xfId="3" applyFont="1" applyBorder="1"/>
    <xf numFmtId="44" fontId="9" fillId="0" borderId="5" xfId="3" applyFont="1" applyBorder="1"/>
    <xf numFmtId="44" fontId="9" fillId="0" borderId="12" xfId="3" applyFont="1" applyBorder="1"/>
    <xf numFmtId="44" fontId="6" fillId="0" borderId="10" xfId="0" applyNumberFormat="1" applyFont="1" applyBorder="1"/>
    <xf numFmtId="0" fontId="0" fillId="0" borderId="0" xfId="0" applyAlignment="1">
      <alignment horizontal="left" wrapText="1" indent="1"/>
    </xf>
    <xf numFmtId="0" fontId="5" fillId="0" borderId="0" xfId="0" applyFont="1"/>
    <xf numFmtId="0" fontId="27" fillId="0" borderId="0" xfId="5" applyFont="1" applyAlignment="1">
      <alignment vertical="center"/>
    </xf>
    <xf numFmtId="0" fontId="5" fillId="0" borderId="0" xfId="5" applyFont="1" applyAlignment="1">
      <alignment horizontal="left" indent="2"/>
    </xf>
    <xf numFmtId="44" fontId="4" fillId="0" borderId="4" xfId="5" applyNumberFormat="1" applyFont="1" applyBorder="1" applyAlignment="1">
      <alignment horizontal="center" vertical="center"/>
    </xf>
    <xf numFmtId="44" fontId="7" fillId="0" borderId="0" xfId="2" applyNumberFormat="1" applyFont="1" applyFill="1" applyBorder="1" applyAlignment="1" applyProtection="1"/>
    <xf numFmtId="44" fontId="0" fillId="0" borderId="0" xfId="0" applyNumberFormat="1" applyAlignment="1">
      <alignment horizontal="left" indent="1"/>
    </xf>
    <xf numFmtId="0" fontId="4" fillId="0" borderId="0" xfId="5" applyFont="1" applyAlignment="1">
      <alignment horizontal="center" vertical="center"/>
    </xf>
    <xf numFmtId="0" fontId="15" fillId="0" borderId="0" xfId="5" applyFont="1" applyAlignment="1">
      <alignment horizontal="center" vertical="center"/>
    </xf>
    <xf numFmtId="0" fontId="29" fillId="0" borderId="4" xfId="5" applyFont="1" applyBorder="1" applyAlignment="1">
      <alignment horizontal="center" vertical="center"/>
    </xf>
    <xf numFmtId="0" fontId="6" fillId="0" borderId="19" xfId="5" applyFont="1" applyBorder="1" applyAlignment="1">
      <alignment horizontal="center" vertical="center" wrapText="1"/>
    </xf>
    <xf numFmtId="43" fontId="6" fillId="0" borderId="9" xfId="2" applyFont="1" applyFill="1" applyBorder="1" applyAlignment="1" applyProtection="1">
      <alignment horizontal="center" vertical="center" wrapText="1"/>
    </xf>
    <xf numFmtId="44" fontId="6" fillId="0" borderId="9" xfId="2" applyNumberFormat="1" applyFont="1" applyFill="1" applyBorder="1" applyAlignment="1" applyProtection="1">
      <alignment horizontal="center" vertical="center" wrapText="1"/>
    </xf>
    <xf numFmtId="43" fontId="16" fillId="0" borderId="9" xfId="2" applyFont="1" applyFill="1" applyBorder="1" applyAlignment="1" applyProtection="1">
      <alignment horizontal="center" vertical="center" wrapText="1"/>
    </xf>
    <xf numFmtId="43" fontId="6" fillId="2" borderId="10" xfId="2" applyFont="1" applyFill="1" applyBorder="1" applyAlignment="1" applyProtection="1">
      <alignment horizontal="center" vertical="center" wrapText="1"/>
    </xf>
    <xf numFmtId="43" fontId="6" fillId="0" borderId="8" xfId="1" applyFont="1" applyFill="1" applyBorder="1" applyAlignment="1" applyProtection="1">
      <alignment horizontal="center" vertical="center" wrapText="1"/>
    </xf>
    <xf numFmtId="43" fontId="6" fillId="0" borderId="9" xfId="1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0" borderId="20" xfId="5" applyFont="1" applyBorder="1" applyAlignment="1">
      <alignment horizontal="center" vertical="center" wrapText="1"/>
    </xf>
    <xf numFmtId="0" fontId="6" fillId="2" borderId="13" xfId="5" applyFont="1" applyFill="1" applyBorder="1" applyAlignment="1">
      <alignment horizontal="center" vertical="center" wrapText="1"/>
    </xf>
    <xf numFmtId="0" fontId="6" fillId="0" borderId="0" xfId="5" applyFont="1" applyAlignment="1">
      <alignment horizontal="center" vertical="center" wrapText="1"/>
    </xf>
    <xf numFmtId="44" fontId="0" fillId="0" borderId="0" xfId="0" applyNumberFormat="1"/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22" fillId="0" borderId="0" xfId="4" applyFont="1" applyAlignment="1">
      <alignment horizontal="left" vertical="center"/>
    </xf>
    <xf numFmtId="43" fontId="5" fillId="0" borderId="1" xfId="1" applyFont="1" applyFill="1" applyBorder="1" applyAlignment="1" applyProtection="1">
      <alignment vertical="center"/>
    </xf>
    <xf numFmtId="44" fontId="3" fillId="0" borderId="15" xfId="0" applyNumberFormat="1" applyFont="1" applyBorder="1" applyAlignment="1">
      <alignment horizontal="left"/>
    </xf>
    <xf numFmtId="44" fontId="3" fillId="0" borderId="1" xfId="0" applyNumberFormat="1" applyFont="1" applyBorder="1" applyAlignment="1">
      <alignment horizontal="left"/>
    </xf>
    <xf numFmtId="44" fontId="3" fillId="0" borderId="7" xfId="0" applyNumberFormat="1" applyFont="1" applyBorder="1" applyAlignment="1">
      <alignment horizontal="left"/>
    </xf>
    <xf numFmtId="44" fontId="6" fillId="0" borderId="22" xfId="2" applyNumberFormat="1" applyFont="1" applyFill="1" applyBorder="1" applyAlignment="1" applyProtection="1"/>
    <xf numFmtId="44" fontId="4" fillId="0" borderId="0" xfId="5" applyNumberFormat="1" applyFont="1" applyAlignment="1">
      <alignment horizontal="center" vertical="center"/>
    </xf>
    <xf numFmtId="44" fontId="30" fillId="0" borderId="1" xfId="0" applyNumberFormat="1" applyFont="1" applyBorder="1"/>
    <xf numFmtId="44" fontId="32" fillId="0" borderId="1" xfId="0" applyNumberFormat="1" applyFont="1" applyBorder="1"/>
    <xf numFmtId="0" fontId="6" fillId="0" borderId="11" xfId="5" applyFont="1" applyBorder="1" applyAlignment="1">
      <alignment horizontal="center" vertical="center" wrapText="1"/>
    </xf>
    <xf numFmtId="44" fontId="30" fillId="0" borderId="15" xfId="0" applyNumberFormat="1" applyFont="1" applyBorder="1"/>
    <xf numFmtId="44" fontId="12" fillId="0" borderId="13" xfId="2" applyNumberFormat="1" applyFont="1" applyFill="1" applyBorder="1" applyAlignment="1" applyProtection="1">
      <alignment horizontal="center" vertical="center" wrapText="1"/>
    </xf>
    <xf numFmtId="43" fontId="12" fillId="0" borderId="23" xfId="2" applyFont="1" applyFill="1" applyBorder="1" applyAlignment="1" applyProtection="1">
      <alignment horizontal="center" vertical="center" wrapText="1"/>
    </xf>
    <xf numFmtId="43" fontId="6" fillId="0" borderId="8" xfId="2" applyFont="1" applyFill="1" applyBorder="1" applyAlignment="1" applyProtection="1">
      <alignment horizontal="center" vertical="center" wrapText="1"/>
    </xf>
    <xf numFmtId="43" fontId="12" fillId="0" borderId="13" xfId="2" applyFont="1" applyFill="1" applyBorder="1" applyAlignment="1" applyProtection="1">
      <alignment horizontal="center" vertical="center" wrapText="1"/>
    </xf>
    <xf numFmtId="44" fontId="6" fillId="0" borderId="11" xfId="3" applyFont="1" applyFill="1" applyBorder="1" applyAlignment="1" applyProtection="1"/>
    <xf numFmtId="44" fontId="6" fillId="0" borderId="8" xfId="0" applyNumberFormat="1" applyFont="1" applyBorder="1"/>
    <xf numFmtId="44" fontId="30" fillId="0" borderId="7" xfId="0" applyNumberFormat="1" applyFont="1" applyBorder="1"/>
    <xf numFmtId="44" fontId="6" fillId="0" borderId="13" xfId="2" applyNumberFormat="1" applyFont="1" applyFill="1" applyBorder="1" applyAlignment="1" applyProtection="1"/>
    <xf numFmtId="8" fontId="6" fillId="2" borderId="13" xfId="2" applyNumberFormat="1" applyFont="1" applyFill="1" applyBorder="1" applyAlignment="1" applyProtection="1"/>
    <xf numFmtId="8" fontId="6" fillId="2" borderId="13" xfId="0" applyNumberFormat="1" applyFont="1" applyFill="1" applyBorder="1" applyAlignment="1">
      <alignment vertical="center"/>
    </xf>
    <xf numFmtId="8" fontId="6" fillId="2" borderId="18" xfId="5" applyNumberFormat="1" applyFont="1" applyFill="1" applyBorder="1"/>
  </cellXfs>
  <cellStyles count="10">
    <cellStyle name="Comma" xfId="1" builtinId="3"/>
    <cellStyle name="Comma 2" xfId="2" xr:uid="{00000000-0005-0000-0000-000001000000}"/>
    <cellStyle name="Currency" xfId="3" builtinId="4"/>
    <cellStyle name="Currency 2" xfId="8" xr:uid="{6F650A89-7623-4831-8FBC-9A1231B5D413}"/>
    <cellStyle name="Hyperlink" xfId="4" builtinId="8"/>
    <cellStyle name="Normal" xfId="0" builtinId="0"/>
    <cellStyle name="Normal 2" xfId="5" xr:uid="{00000000-0005-0000-0000-000005000000}"/>
    <cellStyle name="Normal 5" xfId="9" xr:uid="{8C3F67C9-E5AF-4712-9170-090B8287FADA}"/>
    <cellStyle name="Normal_2007-08_on_behalf_payments- draft" xfId="6" xr:uid="{00000000-0005-0000-0000-000006000000}"/>
    <cellStyle name="Normal_KTRS LSD ContributionsSHELL" xfId="7" xr:uid="{00000000-0005-0000-0000-000007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s.ky.gov/financial-reports-information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s.ky.gov/financial-reports-information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s.ky.gov/financial-reports-informa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05"/>
  <sheetViews>
    <sheetView tabSelected="1" zoomScale="131" zoomScaleNormal="131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B4" sqref="B4"/>
    </sheetView>
  </sheetViews>
  <sheetFormatPr defaultColWidth="9.33203125" defaultRowHeight="13.8" x14ac:dyDescent="0.25"/>
  <cols>
    <col min="1" max="1" width="7.6640625" style="1" customWidth="1"/>
    <col min="2" max="2" width="26.33203125" style="1" bestFit="1" customWidth="1"/>
    <col min="3" max="3" width="18.6640625" style="78" customWidth="1"/>
    <col min="4" max="4" width="22.109375" style="4" customWidth="1"/>
    <col min="5" max="5" width="15.6640625" style="4" customWidth="1"/>
    <col min="6" max="6" width="19.88671875" style="7" customWidth="1"/>
    <col min="7" max="7" width="14.88671875" style="4" customWidth="1"/>
    <col min="8" max="8" width="15.109375" style="78" customWidth="1"/>
    <col min="9" max="9" width="15.6640625" style="4" customWidth="1"/>
    <col min="10" max="10" width="16.44140625" style="45" customWidth="1"/>
    <col min="11" max="11" width="18.109375" style="4" customWidth="1"/>
    <col min="12" max="12" width="15.33203125" style="1" customWidth="1"/>
    <col min="13" max="13" width="15.44140625" style="1" customWidth="1"/>
    <col min="14" max="14" width="14.109375" style="1" bestFit="1" customWidth="1"/>
    <col min="15" max="15" width="15.44140625" style="1" customWidth="1"/>
    <col min="16" max="16" width="16.33203125" style="1" customWidth="1"/>
    <col min="17" max="17" width="18.33203125" style="1" customWidth="1"/>
    <col min="18" max="16384" width="9.33203125" style="1"/>
  </cols>
  <sheetData>
    <row r="1" spans="1:17" ht="25.2" customHeight="1" x14ac:dyDescent="0.25">
      <c r="B1" s="80"/>
      <c r="C1" s="103"/>
      <c r="D1" s="80"/>
      <c r="E1" s="80"/>
      <c r="F1" s="80"/>
      <c r="G1" s="80"/>
      <c r="H1" s="80" t="s">
        <v>399</v>
      </c>
      <c r="J1" s="81"/>
      <c r="K1" s="81" t="s">
        <v>401</v>
      </c>
      <c r="L1" s="80"/>
      <c r="M1" s="80"/>
      <c r="N1" s="80"/>
      <c r="O1" s="80"/>
      <c r="P1" s="80"/>
      <c r="Q1" s="80"/>
    </row>
    <row r="2" spans="1:17" ht="9.6" customHeight="1" thickBot="1" x14ac:dyDescent="0.3">
      <c r="B2" s="19"/>
      <c r="C2" s="103"/>
      <c r="D2" s="19"/>
      <c r="E2" s="19"/>
      <c r="F2" s="19"/>
      <c r="G2" s="19"/>
      <c r="H2" s="77"/>
      <c r="I2" s="82"/>
      <c r="J2" s="43"/>
      <c r="K2" s="19"/>
      <c r="L2" s="19"/>
      <c r="M2" s="19"/>
      <c r="N2" s="19"/>
      <c r="O2" s="19"/>
      <c r="P2" s="19"/>
      <c r="Q2" s="19"/>
    </row>
    <row r="3" spans="1:17" s="93" customFormat="1" ht="53.4" thickBot="1" x14ac:dyDescent="0.3">
      <c r="A3" s="83" t="s">
        <v>0</v>
      </c>
      <c r="B3" s="106" t="s">
        <v>1</v>
      </c>
      <c r="C3" s="108" t="s">
        <v>368</v>
      </c>
      <c r="D3" s="109" t="s">
        <v>377</v>
      </c>
      <c r="E3" s="111" t="s">
        <v>378</v>
      </c>
      <c r="F3" s="110" t="s">
        <v>380</v>
      </c>
      <c r="G3" s="84" t="s">
        <v>379</v>
      </c>
      <c r="H3" s="85" t="s">
        <v>381</v>
      </c>
      <c r="I3" s="84" t="s">
        <v>345</v>
      </c>
      <c r="J3" s="86" t="s">
        <v>2</v>
      </c>
      <c r="K3" s="87" t="s">
        <v>352</v>
      </c>
      <c r="L3" s="88" t="s">
        <v>353</v>
      </c>
      <c r="M3" s="89" t="s">
        <v>354</v>
      </c>
      <c r="N3" s="89" t="s">
        <v>398</v>
      </c>
      <c r="O3" s="90" t="s">
        <v>355</v>
      </c>
      <c r="P3" s="91" t="s">
        <v>385</v>
      </c>
      <c r="Q3" s="92" t="s">
        <v>356</v>
      </c>
    </row>
    <row r="4" spans="1:17" ht="13.2" x14ac:dyDescent="0.25">
      <c r="A4" s="28" t="s">
        <v>3</v>
      </c>
      <c r="B4" s="29" t="s">
        <v>4</v>
      </c>
      <c r="C4" s="107">
        <v>3996645</v>
      </c>
      <c r="D4" s="30">
        <v>316817</v>
      </c>
      <c r="E4" s="107">
        <v>9491</v>
      </c>
      <c r="F4" s="31">
        <v>4543026.4500000048</v>
      </c>
      <c r="G4" s="32">
        <v>4587</v>
      </c>
      <c r="H4" s="32">
        <v>36656</v>
      </c>
      <c r="I4" s="32">
        <v>93975</v>
      </c>
      <c r="J4" s="99">
        <v>437822.85000000003</v>
      </c>
      <c r="K4" s="33">
        <f>(C4+D4+E4+F4+G4+H4+I4-J4)</f>
        <v>8563374.6000000052</v>
      </c>
      <c r="L4" s="98">
        <v>49200</v>
      </c>
      <c r="M4" s="34">
        <v>8646.06</v>
      </c>
      <c r="N4" s="34">
        <v>1152.19</v>
      </c>
      <c r="O4" s="35">
        <f>SUM(L4:N4)</f>
        <v>58998.25</v>
      </c>
      <c r="P4" s="69">
        <v>870927.21</v>
      </c>
      <c r="Q4" s="36">
        <f>K4+O4+P4</f>
        <v>9493300.0600000061</v>
      </c>
    </row>
    <row r="5" spans="1:17" ht="14.4" x14ac:dyDescent="0.3">
      <c r="A5" s="11" t="s">
        <v>5</v>
      </c>
      <c r="B5" s="5" t="s">
        <v>6</v>
      </c>
      <c r="C5" s="105">
        <v>4481282</v>
      </c>
      <c r="D5" s="20">
        <v>353893</v>
      </c>
      <c r="E5" s="104">
        <v>10601</v>
      </c>
      <c r="F5" s="14">
        <v>5166524.7800000012</v>
      </c>
      <c r="G5" s="8">
        <v>5429</v>
      </c>
      <c r="H5" s="8">
        <v>43400</v>
      </c>
      <c r="I5" s="8">
        <v>167737.5</v>
      </c>
      <c r="J5" s="100">
        <v>538634.52</v>
      </c>
      <c r="K5" s="33">
        <f>(C5+D5+E5+F5+G5+H5+I5-J5)</f>
        <v>9690232.7600000016</v>
      </c>
      <c r="L5" s="15">
        <v>49200</v>
      </c>
      <c r="M5" s="16">
        <v>10369.709999999999</v>
      </c>
      <c r="N5" s="16">
        <v>1381.89</v>
      </c>
      <c r="O5" s="35">
        <f t="shared" ref="O5:O68" si="0">SUM(L5:N5)</f>
        <v>60951.6</v>
      </c>
      <c r="P5" s="70">
        <v>291433.24</v>
      </c>
      <c r="Q5" s="36">
        <f t="shared" ref="Q5:Q68" si="1">K5+O5+P5</f>
        <v>10042617.600000001</v>
      </c>
    </row>
    <row r="6" spans="1:17" ht="14.4" x14ac:dyDescent="0.3">
      <c r="A6" s="11" t="s">
        <v>7</v>
      </c>
      <c r="B6" s="5" t="s">
        <v>8</v>
      </c>
      <c r="C6" s="105">
        <v>1389150</v>
      </c>
      <c r="D6" s="20">
        <v>111075</v>
      </c>
      <c r="E6" s="104">
        <v>3327</v>
      </c>
      <c r="F6" s="8">
        <v>902350.00000000035</v>
      </c>
      <c r="G6" s="8">
        <v>848</v>
      </c>
      <c r="H6" s="8">
        <v>6784</v>
      </c>
      <c r="I6" s="8">
        <v>16800</v>
      </c>
      <c r="J6" s="100">
        <v>0</v>
      </c>
      <c r="K6" s="33">
        <f t="shared" ref="K6:K69" si="2">(C6+D6+E6+F6+G6+H6+I6-J6)</f>
        <v>2430334.0000000005</v>
      </c>
      <c r="L6" s="15">
        <v>22200</v>
      </c>
      <c r="M6" s="16">
        <v>1368.7</v>
      </c>
      <c r="N6" s="16">
        <v>182.4</v>
      </c>
      <c r="O6" s="35">
        <f t="shared" si="0"/>
        <v>23751.100000000002</v>
      </c>
      <c r="P6" s="70">
        <v>11442.5</v>
      </c>
      <c r="Q6" s="36">
        <f t="shared" si="1"/>
        <v>2465527.6000000006</v>
      </c>
    </row>
    <row r="7" spans="1:17" ht="14.4" x14ac:dyDescent="0.3">
      <c r="A7" s="11" t="s">
        <v>9</v>
      </c>
      <c r="B7" s="5" t="s">
        <v>10</v>
      </c>
      <c r="C7" s="105">
        <v>5584608</v>
      </c>
      <c r="D7" s="20">
        <v>449805</v>
      </c>
      <c r="E7" s="104">
        <v>13474</v>
      </c>
      <c r="F7" s="8">
        <v>5002729.1500000041</v>
      </c>
      <c r="G7" s="8">
        <v>5602</v>
      </c>
      <c r="H7" s="8">
        <v>45008</v>
      </c>
      <c r="I7" s="8">
        <v>188884.5</v>
      </c>
      <c r="J7" s="100">
        <v>304126.23</v>
      </c>
      <c r="K7" s="33">
        <f t="shared" si="2"/>
        <v>10985984.420000004</v>
      </c>
      <c r="L7" s="15">
        <v>47150</v>
      </c>
      <c r="M7" s="16">
        <v>11940.09</v>
      </c>
      <c r="N7" s="16">
        <v>1591.17</v>
      </c>
      <c r="O7" s="35">
        <f t="shared" si="0"/>
        <v>60681.259999999995</v>
      </c>
      <c r="P7" s="70">
        <v>307193.51</v>
      </c>
      <c r="Q7" s="36">
        <f t="shared" si="1"/>
        <v>11353859.190000003</v>
      </c>
    </row>
    <row r="8" spans="1:17" ht="14.4" x14ac:dyDescent="0.3">
      <c r="A8" s="11" t="s">
        <v>11</v>
      </c>
      <c r="B8" s="5" t="s">
        <v>12</v>
      </c>
      <c r="C8" s="105">
        <v>5074115</v>
      </c>
      <c r="D8" s="20">
        <v>409937</v>
      </c>
      <c r="E8" s="104">
        <v>12280</v>
      </c>
      <c r="F8" s="8">
        <v>4968345.0000000037</v>
      </c>
      <c r="G8" s="8">
        <v>6175</v>
      </c>
      <c r="H8" s="8">
        <v>49376</v>
      </c>
      <c r="I8" s="8">
        <v>297237.5</v>
      </c>
      <c r="J8" s="100">
        <v>372416.53999999992</v>
      </c>
      <c r="K8" s="33">
        <f t="shared" si="2"/>
        <v>10445048.960000005</v>
      </c>
      <c r="L8" s="15">
        <v>49200</v>
      </c>
      <c r="M8" s="16">
        <v>9695.66</v>
      </c>
      <c r="N8" s="16">
        <v>1292.07</v>
      </c>
      <c r="O8" s="35">
        <f t="shared" si="0"/>
        <v>60187.73</v>
      </c>
      <c r="P8" s="70">
        <v>406766.96</v>
      </c>
      <c r="Q8" s="36">
        <f t="shared" si="1"/>
        <v>10912003.650000006</v>
      </c>
    </row>
    <row r="9" spans="1:17" ht="14.4" x14ac:dyDescent="0.3">
      <c r="A9" s="11" t="s">
        <v>13</v>
      </c>
      <c r="B9" s="5" t="s">
        <v>14</v>
      </c>
      <c r="C9" s="105">
        <v>571889</v>
      </c>
      <c r="D9" s="20">
        <v>46359</v>
      </c>
      <c r="E9" s="104">
        <v>1389</v>
      </c>
      <c r="F9" s="8">
        <v>590184.8600000001</v>
      </c>
      <c r="G9" s="8">
        <v>596</v>
      </c>
      <c r="H9" s="8">
        <v>4768</v>
      </c>
      <c r="I9" s="8">
        <v>14700</v>
      </c>
      <c r="J9" s="100">
        <v>28251.930000000004</v>
      </c>
      <c r="K9" s="33">
        <f t="shared" si="2"/>
        <v>1201633.9300000002</v>
      </c>
      <c r="L9" s="15">
        <v>22200</v>
      </c>
      <c r="M9" s="16">
        <v>1095.72</v>
      </c>
      <c r="N9" s="16">
        <v>146.02000000000001</v>
      </c>
      <c r="O9" s="35">
        <f t="shared" si="0"/>
        <v>23441.74</v>
      </c>
      <c r="P9" s="70">
        <v>308812.47000000003</v>
      </c>
      <c r="Q9" s="36">
        <f t="shared" si="1"/>
        <v>1533888.1400000001</v>
      </c>
    </row>
    <row r="10" spans="1:17" ht="14.4" x14ac:dyDescent="0.3">
      <c r="A10" s="11" t="s">
        <v>15</v>
      </c>
      <c r="B10" s="5" t="s">
        <v>16</v>
      </c>
      <c r="C10" s="105">
        <v>1692253</v>
      </c>
      <c r="D10" s="20">
        <v>136182</v>
      </c>
      <c r="E10" s="104">
        <v>4079</v>
      </c>
      <c r="F10" s="8">
        <v>1697632.75</v>
      </c>
      <c r="G10" s="8">
        <v>1944</v>
      </c>
      <c r="H10" s="8">
        <v>15528</v>
      </c>
      <c r="I10" s="8">
        <v>85575</v>
      </c>
      <c r="J10" s="100">
        <v>94705.97000000003</v>
      </c>
      <c r="K10" s="33">
        <f t="shared" si="2"/>
        <v>3538487.78</v>
      </c>
      <c r="L10" s="15">
        <v>33550</v>
      </c>
      <c r="M10" s="16">
        <v>3213.59</v>
      </c>
      <c r="N10" s="16">
        <v>428.25</v>
      </c>
      <c r="O10" s="35">
        <f t="shared" si="0"/>
        <v>37191.839999999997</v>
      </c>
      <c r="P10" s="70">
        <v>4395.5</v>
      </c>
      <c r="Q10" s="36">
        <f t="shared" si="1"/>
        <v>3580075.1199999996</v>
      </c>
    </row>
    <row r="11" spans="1:17" ht="14.4" x14ac:dyDescent="0.3">
      <c r="A11" s="11" t="s">
        <v>17</v>
      </c>
      <c r="B11" s="5" t="s">
        <v>18</v>
      </c>
      <c r="C11" s="105">
        <v>1178195</v>
      </c>
      <c r="D11" s="20">
        <v>93517</v>
      </c>
      <c r="E11" s="104">
        <v>2801</v>
      </c>
      <c r="F11" s="8">
        <v>1002639.9500000002</v>
      </c>
      <c r="G11" s="8">
        <v>1073</v>
      </c>
      <c r="H11" s="8">
        <v>8572</v>
      </c>
      <c r="I11" s="8">
        <v>35175</v>
      </c>
      <c r="J11" s="100">
        <v>86815.08</v>
      </c>
      <c r="K11" s="33">
        <f t="shared" si="2"/>
        <v>2235157.87</v>
      </c>
      <c r="L11" s="15">
        <v>22200</v>
      </c>
      <c r="M11" s="16">
        <v>2432.02</v>
      </c>
      <c r="N11" s="16">
        <v>324.10000000000002</v>
      </c>
      <c r="O11" s="35">
        <f t="shared" si="0"/>
        <v>24956.12</v>
      </c>
      <c r="P11" s="70">
        <v>123971.26000000001</v>
      </c>
      <c r="Q11" s="36">
        <f t="shared" si="1"/>
        <v>2384085.25</v>
      </c>
    </row>
    <row r="12" spans="1:17" ht="14.4" x14ac:dyDescent="0.3">
      <c r="A12" s="11" t="s">
        <v>19</v>
      </c>
      <c r="B12" s="5" t="s">
        <v>20</v>
      </c>
      <c r="C12" s="105">
        <v>5508954</v>
      </c>
      <c r="D12" s="20">
        <v>436937</v>
      </c>
      <c r="E12" s="104">
        <v>13089</v>
      </c>
      <c r="F12" s="8">
        <v>4802713.5000000037</v>
      </c>
      <c r="G12" s="8">
        <v>5562</v>
      </c>
      <c r="H12" s="8">
        <v>44520</v>
      </c>
      <c r="I12" s="8">
        <v>219979</v>
      </c>
      <c r="J12" s="100">
        <v>124831.13</v>
      </c>
      <c r="K12" s="33">
        <f t="shared" si="2"/>
        <v>10906923.370000003</v>
      </c>
      <c r="L12" s="15">
        <v>49200</v>
      </c>
      <c r="M12" s="16">
        <v>8821.06</v>
      </c>
      <c r="N12" s="16">
        <v>1175.52</v>
      </c>
      <c r="O12" s="35">
        <f t="shared" si="0"/>
        <v>59196.579999999994</v>
      </c>
      <c r="P12" s="70">
        <v>101036.71999999999</v>
      </c>
      <c r="Q12" s="36">
        <f t="shared" si="1"/>
        <v>11067156.670000004</v>
      </c>
    </row>
    <row r="13" spans="1:17" ht="14.4" x14ac:dyDescent="0.3">
      <c r="A13" s="11" t="s">
        <v>21</v>
      </c>
      <c r="B13" s="5" t="s">
        <v>22</v>
      </c>
      <c r="C13" s="105">
        <v>8388756</v>
      </c>
      <c r="D13" s="20">
        <v>665779</v>
      </c>
      <c r="E13" s="104">
        <v>19942</v>
      </c>
      <c r="F13" s="8">
        <v>8840790.4500000179</v>
      </c>
      <c r="G13" s="8">
        <v>8942</v>
      </c>
      <c r="H13" s="8">
        <v>71348</v>
      </c>
      <c r="I13" s="8">
        <v>289537.5</v>
      </c>
      <c r="J13" s="100">
        <v>442717.93</v>
      </c>
      <c r="K13" s="33">
        <f t="shared" si="2"/>
        <v>17842377.020000018</v>
      </c>
      <c r="L13" s="15">
        <v>49200</v>
      </c>
      <c r="M13" s="16">
        <v>16103</v>
      </c>
      <c r="N13" s="16">
        <v>2145.92</v>
      </c>
      <c r="O13" s="35">
        <f t="shared" si="0"/>
        <v>67448.92</v>
      </c>
      <c r="P13" s="70">
        <v>473570.87999999983</v>
      </c>
      <c r="Q13" s="36">
        <f t="shared" si="1"/>
        <v>18383396.820000019</v>
      </c>
    </row>
    <row r="14" spans="1:17" ht="14.4" x14ac:dyDescent="0.3">
      <c r="A14" s="11" t="s">
        <v>23</v>
      </c>
      <c r="B14" s="5" t="s">
        <v>24</v>
      </c>
      <c r="C14" s="105">
        <v>3024948</v>
      </c>
      <c r="D14" s="20">
        <v>240954</v>
      </c>
      <c r="E14" s="104">
        <v>7218</v>
      </c>
      <c r="F14" s="8">
        <v>2659946.1799999969</v>
      </c>
      <c r="G14" s="8">
        <v>3427</v>
      </c>
      <c r="H14" s="8">
        <v>27436</v>
      </c>
      <c r="I14" s="8">
        <v>165637.5</v>
      </c>
      <c r="J14" s="100">
        <v>265637.53000000003</v>
      </c>
      <c r="K14" s="33">
        <f t="shared" si="2"/>
        <v>5863929.1499999966</v>
      </c>
      <c r="L14" s="15">
        <v>36600</v>
      </c>
      <c r="M14" s="16">
        <v>6299.07</v>
      </c>
      <c r="N14" s="16">
        <v>839.43</v>
      </c>
      <c r="O14" s="35">
        <f t="shared" si="0"/>
        <v>43738.5</v>
      </c>
      <c r="P14" s="70">
        <v>748836.49</v>
      </c>
      <c r="Q14" s="36">
        <f t="shared" si="1"/>
        <v>6656504.1399999969</v>
      </c>
    </row>
    <row r="15" spans="1:17" ht="14.4" x14ac:dyDescent="0.3">
      <c r="A15" s="11" t="s">
        <v>25</v>
      </c>
      <c r="B15" s="5" t="s">
        <v>26</v>
      </c>
      <c r="C15" s="105">
        <v>2456470</v>
      </c>
      <c r="D15" s="20">
        <v>195344</v>
      </c>
      <c r="E15" s="104">
        <v>5852</v>
      </c>
      <c r="F15" s="8">
        <v>1701921.8200000003</v>
      </c>
      <c r="G15" s="8">
        <v>1674</v>
      </c>
      <c r="H15" s="8">
        <v>13376</v>
      </c>
      <c r="I15" s="8">
        <v>67025</v>
      </c>
      <c r="J15" s="100">
        <v>73228.050000000017</v>
      </c>
      <c r="K15" s="33">
        <f t="shared" si="2"/>
        <v>4368434.7700000005</v>
      </c>
      <c r="L15" s="15">
        <v>36600</v>
      </c>
      <c r="M15" s="16">
        <v>5469.08</v>
      </c>
      <c r="N15" s="16">
        <v>728.82</v>
      </c>
      <c r="O15" s="35">
        <f t="shared" si="0"/>
        <v>42797.9</v>
      </c>
      <c r="P15" s="70">
        <v>533594.96</v>
      </c>
      <c r="Q15" s="36">
        <f t="shared" si="1"/>
        <v>4944827.6300000008</v>
      </c>
    </row>
    <row r="16" spans="1:17" ht="14.4" x14ac:dyDescent="0.3">
      <c r="A16" s="11" t="s">
        <v>27</v>
      </c>
      <c r="B16" s="5" t="s">
        <v>28</v>
      </c>
      <c r="C16" s="105">
        <v>3717745</v>
      </c>
      <c r="D16" s="20">
        <v>297967</v>
      </c>
      <c r="E16" s="104">
        <v>8926</v>
      </c>
      <c r="F16" s="8">
        <v>4316587.0200000042</v>
      </c>
      <c r="G16" s="8">
        <v>4904</v>
      </c>
      <c r="H16" s="8">
        <v>39216</v>
      </c>
      <c r="I16" s="8">
        <v>155487.5</v>
      </c>
      <c r="J16" s="100">
        <v>454598.87000000005</v>
      </c>
      <c r="K16" s="33">
        <f t="shared" si="2"/>
        <v>8086233.6500000032</v>
      </c>
      <c r="L16" s="15">
        <v>49200</v>
      </c>
      <c r="M16" s="16">
        <v>7525.94</v>
      </c>
      <c r="N16" s="16">
        <v>1002.92</v>
      </c>
      <c r="O16" s="35">
        <f t="shared" si="0"/>
        <v>57728.86</v>
      </c>
      <c r="P16" s="70">
        <v>565904.22</v>
      </c>
      <c r="Q16" s="36">
        <f t="shared" si="1"/>
        <v>8709866.7300000042</v>
      </c>
    </row>
    <row r="17" spans="1:17" ht="14.4" x14ac:dyDescent="0.3">
      <c r="A17" s="11" t="s">
        <v>29</v>
      </c>
      <c r="B17" s="5" t="s">
        <v>30</v>
      </c>
      <c r="C17" s="105">
        <v>1315841</v>
      </c>
      <c r="D17" s="20">
        <v>106089</v>
      </c>
      <c r="E17" s="104">
        <v>3178</v>
      </c>
      <c r="F17" s="8">
        <v>1008603.2100000001</v>
      </c>
      <c r="G17" s="8">
        <v>1138</v>
      </c>
      <c r="H17" s="8">
        <v>9104</v>
      </c>
      <c r="I17" s="8">
        <v>29400</v>
      </c>
      <c r="J17" s="100">
        <v>53094.78</v>
      </c>
      <c r="K17" s="33">
        <f t="shared" si="2"/>
        <v>2420258.4300000002</v>
      </c>
      <c r="L17" s="15">
        <v>22200</v>
      </c>
      <c r="M17" s="16">
        <v>1706.49</v>
      </c>
      <c r="N17" s="16">
        <v>227.41</v>
      </c>
      <c r="O17" s="35">
        <f t="shared" si="0"/>
        <v>24133.9</v>
      </c>
      <c r="P17" s="70">
        <v>124717.42000000001</v>
      </c>
      <c r="Q17" s="36">
        <f t="shared" si="1"/>
        <v>2569109.75</v>
      </c>
    </row>
    <row r="18" spans="1:17" ht="14.4" x14ac:dyDescent="0.3">
      <c r="A18" s="11" t="s">
        <v>31</v>
      </c>
      <c r="B18" s="5" t="s">
        <v>32</v>
      </c>
      <c r="C18" s="105">
        <v>2309403</v>
      </c>
      <c r="D18" s="20">
        <v>181741</v>
      </c>
      <c r="E18" s="104">
        <v>5444</v>
      </c>
      <c r="F18" s="8">
        <v>1478713.0299999998</v>
      </c>
      <c r="G18" s="8">
        <v>1726</v>
      </c>
      <c r="H18" s="8">
        <v>13808</v>
      </c>
      <c r="I18" s="8">
        <v>49175</v>
      </c>
      <c r="J18" s="100">
        <v>79314.929999999993</v>
      </c>
      <c r="K18" s="33">
        <f t="shared" si="2"/>
        <v>3960695.0999999996</v>
      </c>
      <c r="L18" s="15">
        <v>36600</v>
      </c>
      <c r="M18" s="16">
        <v>3141.53</v>
      </c>
      <c r="N18" s="16">
        <v>418.65</v>
      </c>
      <c r="O18" s="35">
        <f t="shared" si="0"/>
        <v>40160.18</v>
      </c>
      <c r="P18" s="70">
        <v>228161.55</v>
      </c>
      <c r="Q18" s="36">
        <f t="shared" si="1"/>
        <v>4229016.83</v>
      </c>
    </row>
    <row r="19" spans="1:17" ht="14.4" x14ac:dyDescent="0.3">
      <c r="A19" s="11" t="s">
        <v>33</v>
      </c>
      <c r="B19" s="5" t="s">
        <v>34</v>
      </c>
      <c r="C19" s="105">
        <v>40300631</v>
      </c>
      <c r="D19" s="20">
        <v>3210960</v>
      </c>
      <c r="E19" s="104">
        <v>96188</v>
      </c>
      <c r="F19" s="8">
        <v>30755437.619999528</v>
      </c>
      <c r="G19" s="8">
        <v>33703</v>
      </c>
      <c r="H19" s="8">
        <v>269420</v>
      </c>
      <c r="I19" s="8">
        <v>1221237.5</v>
      </c>
      <c r="J19" s="100">
        <v>1017079.2200000001</v>
      </c>
      <c r="K19" s="33">
        <f t="shared" si="2"/>
        <v>74870497.899999529</v>
      </c>
      <c r="L19" s="15">
        <v>165600</v>
      </c>
      <c r="M19" s="16">
        <v>69838.38</v>
      </c>
      <c r="N19" s="16">
        <v>9306.83</v>
      </c>
      <c r="O19" s="35">
        <f t="shared" si="0"/>
        <v>244745.21</v>
      </c>
      <c r="P19" s="70">
        <v>641782.69000000006</v>
      </c>
      <c r="Q19" s="36">
        <f t="shared" si="1"/>
        <v>75757025.79999952</v>
      </c>
    </row>
    <row r="20" spans="1:17" ht="14.4" x14ac:dyDescent="0.3">
      <c r="A20" s="11" t="s">
        <v>35</v>
      </c>
      <c r="B20" s="5" t="s">
        <v>36</v>
      </c>
      <c r="C20" s="105">
        <v>4214842</v>
      </c>
      <c r="D20" s="20">
        <v>333985</v>
      </c>
      <c r="E20" s="104">
        <v>10004</v>
      </c>
      <c r="F20" s="8">
        <v>4290208.3900000034</v>
      </c>
      <c r="G20" s="8">
        <v>4945</v>
      </c>
      <c r="H20" s="8">
        <v>39512</v>
      </c>
      <c r="I20" s="8">
        <v>219208.16</v>
      </c>
      <c r="J20" s="100">
        <v>478356.35</v>
      </c>
      <c r="K20" s="33">
        <f t="shared" si="2"/>
        <v>8634348.2000000048</v>
      </c>
      <c r="L20" s="15">
        <v>49200</v>
      </c>
      <c r="M20" s="16">
        <v>8156.15</v>
      </c>
      <c r="N20" s="16">
        <v>1086.9100000000001</v>
      </c>
      <c r="O20" s="35">
        <f t="shared" si="0"/>
        <v>58443.060000000005</v>
      </c>
      <c r="P20" s="70">
        <v>265222.04000000004</v>
      </c>
      <c r="Q20" s="36">
        <f t="shared" si="1"/>
        <v>8958013.3000000045</v>
      </c>
    </row>
    <row r="21" spans="1:17" ht="14.4" x14ac:dyDescent="0.3">
      <c r="A21" s="11" t="s">
        <v>37</v>
      </c>
      <c r="B21" s="5" t="s">
        <v>38</v>
      </c>
      <c r="C21" s="105">
        <v>8352107</v>
      </c>
      <c r="D21" s="20">
        <v>662123</v>
      </c>
      <c r="E21" s="104">
        <v>19834</v>
      </c>
      <c r="F21" s="8">
        <v>7489041.8500000043</v>
      </c>
      <c r="G21" s="8">
        <v>7985</v>
      </c>
      <c r="H21" s="8">
        <v>63820</v>
      </c>
      <c r="I21" s="8">
        <v>273962.5</v>
      </c>
      <c r="J21" s="100">
        <v>390109.17</v>
      </c>
      <c r="K21" s="33">
        <f t="shared" si="2"/>
        <v>16478764.180000005</v>
      </c>
      <c r="L21" s="15">
        <v>49200</v>
      </c>
      <c r="M21" s="16">
        <v>16278.76</v>
      </c>
      <c r="N21" s="16">
        <v>2169.35</v>
      </c>
      <c r="O21" s="35">
        <f t="shared" si="0"/>
        <v>67648.11</v>
      </c>
      <c r="P21" s="70">
        <v>343478.98</v>
      </c>
      <c r="Q21" s="36">
        <f t="shared" si="1"/>
        <v>16889891.270000003</v>
      </c>
    </row>
    <row r="22" spans="1:17" ht="14.4" x14ac:dyDescent="0.3">
      <c r="A22" s="11" t="s">
        <v>39</v>
      </c>
      <c r="B22" s="5" t="s">
        <v>40</v>
      </c>
      <c r="C22" s="105">
        <v>5704286</v>
      </c>
      <c r="D22" s="20">
        <v>455697</v>
      </c>
      <c r="E22" s="104">
        <v>13651</v>
      </c>
      <c r="F22" s="8">
        <v>5056362.6700000064</v>
      </c>
      <c r="G22" s="8">
        <v>6212</v>
      </c>
      <c r="H22" s="8">
        <v>49636</v>
      </c>
      <c r="I22" s="8">
        <v>294087.5</v>
      </c>
      <c r="J22" s="100">
        <v>561800.43000000005</v>
      </c>
      <c r="K22" s="33">
        <f t="shared" si="2"/>
        <v>11018131.740000006</v>
      </c>
      <c r="L22" s="15">
        <v>49200</v>
      </c>
      <c r="M22" s="16">
        <v>9292.67</v>
      </c>
      <c r="N22" s="16">
        <v>1238.3599999999999</v>
      </c>
      <c r="O22" s="35">
        <f t="shared" si="0"/>
        <v>59731.03</v>
      </c>
      <c r="P22" s="70">
        <v>1913710.2600000002</v>
      </c>
      <c r="Q22" s="36">
        <f t="shared" si="1"/>
        <v>12991573.030000005</v>
      </c>
    </row>
    <row r="23" spans="1:17" ht="14.4" x14ac:dyDescent="0.3">
      <c r="A23" s="11" t="s">
        <v>41</v>
      </c>
      <c r="B23" s="5" t="s">
        <v>42</v>
      </c>
      <c r="C23" s="105">
        <v>5628183</v>
      </c>
      <c r="D23" s="20">
        <v>443013</v>
      </c>
      <c r="E23" s="104">
        <v>13271</v>
      </c>
      <c r="F23" s="8">
        <v>4534968.6000000034</v>
      </c>
      <c r="G23" s="8">
        <v>4639</v>
      </c>
      <c r="H23" s="8">
        <v>37176</v>
      </c>
      <c r="I23" s="8">
        <v>150500</v>
      </c>
      <c r="J23" s="100">
        <v>191348.59</v>
      </c>
      <c r="K23" s="33">
        <f t="shared" si="2"/>
        <v>10620402.010000004</v>
      </c>
      <c r="L23" s="15">
        <v>49200</v>
      </c>
      <c r="M23" s="16">
        <v>9910.68</v>
      </c>
      <c r="N23" s="16">
        <v>1320.72</v>
      </c>
      <c r="O23" s="35">
        <f t="shared" si="0"/>
        <v>60431.4</v>
      </c>
      <c r="P23" s="70">
        <v>1349881.16</v>
      </c>
      <c r="Q23" s="36">
        <f t="shared" si="1"/>
        <v>12030714.570000004</v>
      </c>
    </row>
    <row r="24" spans="1:17" ht="14.4" x14ac:dyDescent="0.3">
      <c r="A24" s="11" t="s">
        <v>43</v>
      </c>
      <c r="B24" s="5" t="s">
        <v>44</v>
      </c>
      <c r="C24" s="105">
        <v>1864363</v>
      </c>
      <c r="D24" s="20">
        <v>149214</v>
      </c>
      <c r="E24" s="104">
        <v>4470</v>
      </c>
      <c r="F24" s="8">
        <v>1778995.5899999999</v>
      </c>
      <c r="G24" s="8">
        <v>1965</v>
      </c>
      <c r="H24" s="8">
        <v>15704</v>
      </c>
      <c r="I24" s="8">
        <v>83212.5</v>
      </c>
      <c r="J24" s="100">
        <v>67042.579999999987</v>
      </c>
      <c r="K24" s="33">
        <f t="shared" si="2"/>
        <v>3830881.51</v>
      </c>
      <c r="L24" s="15">
        <v>36600</v>
      </c>
      <c r="M24" s="16">
        <v>3784.32</v>
      </c>
      <c r="N24" s="16">
        <v>504.31</v>
      </c>
      <c r="O24" s="35">
        <f t="shared" si="0"/>
        <v>40888.629999999997</v>
      </c>
      <c r="P24" s="70">
        <v>103395.42</v>
      </c>
      <c r="Q24" s="36">
        <f t="shared" si="1"/>
        <v>3975165.5599999996</v>
      </c>
    </row>
    <row r="25" spans="1:17" ht="14.4" x14ac:dyDescent="0.3">
      <c r="A25" s="11" t="s">
        <v>45</v>
      </c>
      <c r="B25" s="5" t="s">
        <v>46</v>
      </c>
      <c r="C25" s="105">
        <v>2800496</v>
      </c>
      <c r="D25" s="20">
        <v>223890</v>
      </c>
      <c r="E25" s="104">
        <v>6707</v>
      </c>
      <c r="F25" s="8">
        <v>2692902.9299999964</v>
      </c>
      <c r="G25" s="8">
        <v>3201</v>
      </c>
      <c r="H25" s="8">
        <v>26172</v>
      </c>
      <c r="I25" s="8">
        <v>106837.5</v>
      </c>
      <c r="J25" s="100">
        <v>278374.92</v>
      </c>
      <c r="K25" s="33">
        <f t="shared" si="2"/>
        <v>5581831.5099999961</v>
      </c>
      <c r="L25" s="15">
        <v>36600</v>
      </c>
      <c r="M25" s="16">
        <v>5268.54</v>
      </c>
      <c r="N25" s="16">
        <v>702.1</v>
      </c>
      <c r="O25" s="35">
        <f t="shared" si="0"/>
        <v>42570.64</v>
      </c>
      <c r="P25" s="70">
        <v>342849.82</v>
      </c>
      <c r="Q25" s="36">
        <f t="shared" si="1"/>
        <v>5967251.969999996</v>
      </c>
    </row>
    <row r="26" spans="1:17" ht="14.4" x14ac:dyDescent="0.3">
      <c r="A26" s="11" t="s">
        <v>47</v>
      </c>
      <c r="B26" s="5" t="s">
        <v>48</v>
      </c>
      <c r="C26" s="105">
        <v>4340623</v>
      </c>
      <c r="D26" s="20">
        <v>345722</v>
      </c>
      <c r="E26" s="104">
        <v>10356</v>
      </c>
      <c r="F26" s="8">
        <v>4369463.8800000036</v>
      </c>
      <c r="G26" s="8">
        <v>4861</v>
      </c>
      <c r="H26" s="8">
        <v>38820</v>
      </c>
      <c r="I26" s="8">
        <v>203875</v>
      </c>
      <c r="J26" s="100">
        <v>467285.33</v>
      </c>
      <c r="K26" s="33">
        <f t="shared" si="2"/>
        <v>8846435.5500000026</v>
      </c>
      <c r="L26" s="15">
        <v>49200</v>
      </c>
      <c r="M26" s="16">
        <v>8580.8700000000008</v>
      </c>
      <c r="N26" s="16">
        <v>1143.51</v>
      </c>
      <c r="O26" s="35">
        <f t="shared" si="0"/>
        <v>58924.380000000005</v>
      </c>
      <c r="P26" s="70">
        <v>1383086.71</v>
      </c>
      <c r="Q26" s="36">
        <f t="shared" si="1"/>
        <v>10288446.640000004</v>
      </c>
    </row>
    <row r="27" spans="1:17" ht="14.4" x14ac:dyDescent="0.3">
      <c r="A27" s="11" t="s">
        <v>49</v>
      </c>
      <c r="B27" s="5" t="s">
        <v>50</v>
      </c>
      <c r="C27" s="105">
        <v>23365248</v>
      </c>
      <c r="D27" s="20">
        <v>1854385</v>
      </c>
      <c r="E27" s="104">
        <v>55552</v>
      </c>
      <c r="F27" s="8">
        <v>17235634.309999991</v>
      </c>
      <c r="G27" s="8">
        <v>21072</v>
      </c>
      <c r="H27" s="8">
        <v>168460</v>
      </c>
      <c r="I27" s="8">
        <v>920058.5</v>
      </c>
      <c r="J27" s="100">
        <v>497923.51</v>
      </c>
      <c r="K27" s="33">
        <f t="shared" si="2"/>
        <v>43122486.29999999</v>
      </c>
      <c r="L27" s="15">
        <v>165600</v>
      </c>
      <c r="M27" s="16">
        <v>42878.43</v>
      </c>
      <c r="N27" s="16">
        <v>5714.08</v>
      </c>
      <c r="O27" s="35">
        <f t="shared" si="0"/>
        <v>214192.50999999998</v>
      </c>
      <c r="P27" s="70">
        <v>938382.61</v>
      </c>
      <c r="Q27" s="36">
        <f t="shared" si="1"/>
        <v>44275061.419999987</v>
      </c>
    </row>
    <row r="28" spans="1:17" ht="14.4" x14ac:dyDescent="0.3">
      <c r="A28" s="11" t="s">
        <v>51</v>
      </c>
      <c r="B28" s="5" t="s">
        <v>52</v>
      </c>
      <c r="C28" s="105">
        <v>945106</v>
      </c>
      <c r="D28" s="20">
        <v>75514</v>
      </c>
      <c r="E28" s="104">
        <v>2262</v>
      </c>
      <c r="F28" s="8">
        <v>755375.28000000026</v>
      </c>
      <c r="G28" s="8">
        <v>825</v>
      </c>
      <c r="H28" s="8">
        <v>6588</v>
      </c>
      <c r="I28" s="8">
        <v>27125</v>
      </c>
      <c r="J28" s="100">
        <v>8286.69</v>
      </c>
      <c r="K28" s="33">
        <f t="shared" si="2"/>
        <v>1804508.5900000003</v>
      </c>
      <c r="L28" s="15">
        <v>22200</v>
      </c>
      <c r="M28" s="16">
        <v>1726.7</v>
      </c>
      <c r="N28" s="16">
        <v>230.1</v>
      </c>
      <c r="O28" s="35">
        <f t="shared" si="0"/>
        <v>24156.799999999999</v>
      </c>
      <c r="P28" s="70">
        <v>1561.44</v>
      </c>
      <c r="Q28" s="36">
        <f t="shared" si="1"/>
        <v>1830226.8300000003</v>
      </c>
    </row>
    <row r="29" spans="1:17" ht="14.4" x14ac:dyDescent="0.3">
      <c r="A29" s="11" t="s">
        <v>53</v>
      </c>
      <c r="B29" s="5" t="s">
        <v>54</v>
      </c>
      <c r="C29" s="105">
        <v>3451563</v>
      </c>
      <c r="D29" s="20">
        <v>272410</v>
      </c>
      <c r="E29" s="104">
        <v>8160</v>
      </c>
      <c r="F29" s="8">
        <v>3601248.3400000008</v>
      </c>
      <c r="G29" s="8">
        <v>3609</v>
      </c>
      <c r="H29" s="8">
        <v>28988</v>
      </c>
      <c r="I29" s="8">
        <v>109025</v>
      </c>
      <c r="J29" s="100">
        <v>159816.43000000002</v>
      </c>
      <c r="K29" s="33">
        <f t="shared" si="2"/>
        <v>7315186.9100000011</v>
      </c>
      <c r="L29" s="15">
        <v>49200</v>
      </c>
      <c r="M29" s="16">
        <v>7347.13</v>
      </c>
      <c r="N29" s="16">
        <v>979.1</v>
      </c>
      <c r="O29" s="35">
        <f t="shared" si="0"/>
        <v>57526.229999999996</v>
      </c>
      <c r="P29" s="70">
        <v>119078.83</v>
      </c>
      <c r="Q29" s="36">
        <f t="shared" si="1"/>
        <v>7491791.9700000016</v>
      </c>
    </row>
    <row r="30" spans="1:17" ht="14.4" x14ac:dyDescent="0.3">
      <c r="A30" s="11" t="s">
        <v>55</v>
      </c>
      <c r="B30" s="5" t="s">
        <v>56</v>
      </c>
      <c r="C30" s="105">
        <v>2498126</v>
      </c>
      <c r="D30" s="20">
        <v>200515</v>
      </c>
      <c r="E30" s="104">
        <v>6007</v>
      </c>
      <c r="F30" s="8">
        <v>2915257.9699999969</v>
      </c>
      <c r="G30" s="8">
        <v>3091</v>
      </c>
      <c r="H30" s="8">
        <v>24688</v>
      </c>
      <c r="I30" s="8">
        <v>108237.5</v>
      </c>
      <c r="J30" s="100">
        <v>188315.49000000002</v>
      </c>
      <c r="K30" s="33">
        <f t="shared" si="2"/>
        <v>5567606.9799999967</v>
      </c>
      <c r="L30" s="15">
        <v>33550</v>
      </c>
      <c r="M30" s="16">
        <v>6100.82</v>
      </c>
      <c r="N30" s="16">
        <v>813.01</v>
      </c>
      <c r="O30" s="35">
        <f t="shared" si="0"/>
        <v>40463.83</v>
      </c>
      <c r="P30" s="70">
        <v>137258.01999999999</v>
      </c>
      <c r="Q30" s="36">
        <f t="shared" si="1"/>
        <v>5745328.8299999963</v>
      </c>
    </row>
    <row r="31" spans="1:17" ht="14.4" x14ac:dyDescent="0.3">
      <c r="A31" s="11" t="s">
        <v>57</v>
      </c>
      <c r="B31" s="5" t="s">
        <v>58</v>
      </c>
      <c r="C31" s="105">
        <v>4778161</v>
      </c>
      <c r="D31" s="20">
        <v>378074</v>
      </c>
      <c r="E31" s="104">
        <v>11326</v>
      </c>
      <c r="F31" s="8">
        <v>5355390.5500000045</v>
      </c>
      <c r="G31" s="8">
        <v>4805</v>
      </c>
      <c r="H31" s="8">
        <v>38428</v>
      </c>
      <c r="I31" s="8">
        <v>87500</v>
      </c>
      <c r="J31" s="100">
        <v>473968.33</v>
      </c>
      <c r="K31" s="33">
        <f t="shared" si="2"/>
        <v>10179716.220000004</v>
      </c>
      <c r="L31" s="15">
        <v>49200</v>
      </c>
      <c r="M31" s="16">
        <v>9996.08</v>
      </c>
      <c r="N31" s="16">
        <v>1332.1</v>
      </c>
      <c r="O31" s="35">
        <f t="shared" si="0"/>
        <v>60528.18</v>
      </c>
      <c r="P31" s="70">
        <v>343116.81000000006</v>
      </c>
      <c r="Q31" s="36">
        <f t="shared" si="1"/>
        <v>10583361.210000005</v>
      </c>
    </row>
    <row r="32" spans="1:17" ht="14.4" x14ac:dyDescent="0.3">
      <c r="A32" s="11" t="s">
        <v>59</v>
      </c>
      <c r="B32" s="5" t="s">
        <v>60</v>
      </c>
      <c r="C32" s="105">
        <v>9147615</v>
      </c>
      <c r="D32" s="20">
        <v>730970</v>
      </c>
      <c r="E32" s="104">
        <v>21894</v>
      </c>
      <c r="F32" s="8">
        <v>7674628.1200000048</v>
      </c>
      <c r="G32" s="8">
        <v>8767</v>
      </c>
      <c r="H32" s="8">
        <v>70044</v>
      </c>
      <c r="I32" s="8">
        <v>366537.5</v>
      </c>
      <c r="J32" s="100">
        <v>356836.02</v>
      </c>
      <c r="K32" s="33">
        <f t="shared" si="2"/>
        <v>17663619.600000005</v>
      </c>
      <c r="L32" s="15">
        <v>49200</v>
      </c>
      <c r="M32" s="16">
        <v>17268.490000000002</v>
      </c>
      <c r="N32" s="16">
        <v>2301.2399999999998</v>
      </c>
      <c r="O32" s="35">
        <f t="shared" si="0"/>
        <v>68769.73000000001</v>
      </c>
      <c r="P32" s="70">
        <v>1136055.8999999999</v>
      </c>
      <c r="Q32" s="36">
        <f t="shared" si="1"/>
        <v>18868445.230000004</v>
      </c>
    </row>
    <row r="33" spans="1:17" ht="14.4" x14ac:dyDescent="0.3">
      <c r="A33" s="11" t="s">
        <v>61</v>
      </c>
      <c r="B33" s="5" t="s">
        <v>62</v>
      </c>
      <c r="C33" s="105">
        <v>2378545</v>
      </c>
      <c r="D33" s="20">
        <v>186624</v>
      </c>
      <c r="E33" s="104">
        <v>5590</v>
      </c>
      <c r="F33" s="8">
        <v>2332934.5399999991</v>
      </c>
      <c r="G33" s="8">
        <v>2359</v>
      </c>
      <c r="H33" s="8">
        <v>18836</v>
      </c>
      <c r="I33" s="8">
        <v>79712.5</v>
      </c>
      <c r="J33" s="100">
        <v>186150.01</v>
      </c>
      <c r="K33" s="33">
        <f t="shared" si="2"/>
        <v>4818451.0299999993</v>
      </c>
      <c r="L33" s="15">
        <v>36600</v>
      </c>
      <c r="M33" s="16">
        <v>4543.0200000000004</v>
      </c>
      <c r="N33" s="16">
        <v>605.41</v>
      </c>
      <c r="O33" s="35">
        <f t="shared" si="0"/>
        <v>41748.430000000008</v>
      </c>
      <c r="P33" s="70">
        <v>1767613.92</v>
      </c>
      <c r="Q33" s="36">
        <f t="shared" si="1"/>
        <v>6627813.379999999</v>
      </c>
    </row>
    <row r="34" spans="1:17" ht="14.4" x14ac:dyDescent="0.3">
      <c r="A34" s="11" t="s">
        <v>63</v>
      </c>
      <c r="B34" s="5" t="s">
        <v>64</v>
      </c>
      <c r="C34" s="105">
        <v>1167566</v>
      </c>
      <c r="D34" s="20">
        <v>92715</v>
      </c>
      <c r="E34" s="104">
        <v>2777</v>
      </c>
      <c r="F34" s="8">
        <v>1363258.8599999996</v>
      </c>
      <c r="G34" s="8">
        <v>1471</v>
      </c>
      <c r="H34" s="8">
        <v>11768</v>
      </c>
      <c r="I34" s="8">
        <v>62205.8</v>
      </c>
      <c r="J34" s="100">
        <v>53268.790000000008</v>
      </c>
      <c r="K34" s="33">
        <f t="shared" si="2"/>
        <v>2648492.8699999992</v>
      </c>
      <c r="L34" s="15">
        <v>22200</v>
      </c>
      <c r="M34" s="16">
        <v>2292.48</v>
      </c>
      <c r="N34" s="16">
        <v>305.5</v>
      </c>
      <c r="O34" s="35">
        <f t="shared" si="0"/>
        <v>24797.98</v>
      </c>
      <c r="P34" s="70">
        <v>803997.08000000007</v>
      </c>
      <c r="Q34" s="36">
        <f t="shared" si="1"/>
        <v>3477287.9299999992</v>
      </c>
    </row>
    <row r="35" spans="1:17" ht="14.4" x14ac:dyDescent="0.3">
      <c r="A35" s="11" t="s">
        <v>65</v>
      </c>
      <c r="B35" s="5" t="s">
        <v>66</v>
      </c>
      <c r="C35" s="105">
        <v>3608070</v>
      </c>
      <c r="D35" s="20">
        <v>287405</v>
      </c>
      <c r="E35" s="104">
        <v>8609</v>
      </c>
      <c r="F35" s="8">
        <v>3105313.2399999974</v>
      </c>
      <c r="G35" s="8">
        <v>3981</v>
      </c>
      <c r="H35" s="8">
        <v>31744</v>
      </c>
      <c r="I35" s="8">
        <v>197137.5</v>
      </c>
      <c r="J35" s="100">
        <v>563445.79</v>
      </c>
      <c r="K35" s="33">
        <f t="shared" si="2"/>
        <v>6678813.9499999974</v>
      </c>
      <c r="L35" s="15">
        <v>36600</v>
      </c>
      <c r="M35" s="16">
        <v>6185.84</v>
      </c>
      <c r="N35" s="16">
        <v>824.34</v>
      </c>
      <c r="O35" s="35">
        <f t="shared" si="0"/>
        <v>43610.179999999993</v>
      </c>
      <c r="P35" s="70">
        <v>353226.26</v>
      </c>
      <c r="Q35" s="36">
        <f t="shared" si="1"/>
        <v>7075650.3899999969</v>
      </c>
    </row>
    <row r="36" spans="1:17" ht="14.4" x14ac:dyDescent="0.3">
      <c r="A36" s="11" t="s">
        <v>67</v>
      </c>
      <c r="B36" s="5" t="s">
        <v>68</v>
      </c>
      <c r="C36" s="105">
        <v>6036046</v>
      </c>
      <c r="D36" s="20">
        <v>479610</v>
      </c>
      <c r="E36" s="104">
        <v>14367</v>
      </c>
      <c r="F36" s="8">
        <v>6355285.3700000094</v>
      </c>
      <c r="G36" s="8">
        <v>7783</v>
      </c>
      <c r="H36" s="8">
        <v>62220</v>
      </c>
      <c r="I36" s="8">
        <v>302487.5</v>
      </c>
      <c r="J36" s="100">
        <v>237711.32000000004</v>
      </c>
      <c r="K36" s="33">
        <f t="shared" si="2"/>
        <v>13020087.550000008</v>
      </c>
      <c r="L36" s="15">
        <v>49200</v>
      </c>
      <c r="M36" s="16">
        <v>12935.93</v>
      </c>
      <c r="N36" s="16">
        <v>1723.87</v>
      </c>
      <c r="O36" s="35">
        <f t="shared" si="0"/>
        <v>63859.8</v>
      </c>
      <c r="P36" s="70">
        <v>676363.82000000007</v>
      </c>
      <c r="Q36" s="36">
        <f t="shared" si="1"/>
        <v>13760311.170000009</v>
      </c>
    </row>
    <row r="37" spans="1:17" ht="14.4" x14ac:dyDescent="0.3">
      <c r="A37" s="11" t="s">
        <v>69</v>
      </c>
      <c r="B37" s="5" t="s">
        <v>70</v>
      </c>
      <c r="C37" s="105">
        <v>3011549</v>
      </c>
      <c r="D37" s="20">
        <v>239282</v>
      </c>
      <c r="E37" s="104">
        <v>7168</v>
      </c>
      <c r="F37" s="8">
        <v>3952744.3000000007</v>
      </c>
      <c r="G37" s="8">
        <v>4338</v>
      </c>
      <c r="H37" s="8">
        <v>34640</v>
      </c>
      <c r="I37" s="8">
        <v>101675</v>
      </c>
      <c r="J37" s="100">
        <v>426748.36000000004</v>
      </c>
      <c r="K37" s="33">
        <f t="shared" si="2"/>
        <v>6924647.9400000004</v>
      </c>
      <c r="L37" s="15">
        <v>49200</v>
      </c>
      <c r="M37" s="16">
        <v>7225.9</v>
      </c>
      <c r="N37" s="16">
        <v>962.94</v>
      </c>
      <c r="O37" s="35">
        <f t="shared" si="0"/>
        <v>57388.840000000004</v>
      </c>
      <c r="P37" s="70">
        <v>909509.30999999982</v>
      </c>
      <c r="Q37" s="36">
        <f t="shared" si="1"/>
        <v>7891546.0899999999</v>
      </c>
    </row>
    <row r="38" spans="1:17" ht="14.4" x14ac:dyDescent="0.3">
      <c r="A38" s="11" t="s">
        <v>71</v>
      </c>
      <c r="B38" s="5" t="s">
        <v>72</v>
      </c>
      <c r="C38" s="105">
        <v>1324995</v>
      </c>
      <c r="D38" s="20">
        <v>106430</v>
      </c>
      <c r="E38" s="104">
        <v>3188</v>
      </c>
      <c r="F38" s="8">
        <v>1366548.4800000007</v>
      </c>
      <c r="G38" s="8">
        <v>1388</v>
      </c>
      <c r="H38" s="8">
        <v>11068</v>
      </c>
      <c r="I38" s="8">
        <v>27912.5</v>
      </c>
      <c r="J38" s="100">
        <v>131897.07</v>
      </c>
      <c r="K38" s="33">
        <f t="shared" si="2"/>
        <v>2709632.9100000006</v>
      </c>
      <c r="L38" s="15">
        <v>22200</v>
      </c>
      <c r="M38" s="16">
        <v>1902.84</v>
      </c>
      <c r="N38" s="16">
        <v>253.58</v>
      </c>
      <c r="O38" s="35">
        <f t="shared" si="0"/>
        <v>24356.420000000002</v>
      </c>
      <c r="P38" s="70">
        <v>38716.44</v>
      </c>
      <c r="Q38" s="36">
        <f t="shared" si="1"/>
        <v>2772705.7700000005</v>
      </c>
    </row>
    <row r="39" spans="1:17" ht="14.4" x14ac:dyDescent="0.3">
      <c r="A39" s="11" t="s">
        <v>73</v>
      </c>
      <c r="B39" s="5" t="s">
        <v>74</v>
      </c>
      <c r="C39" s="105">
        <v>12383954</v>
      </c>
      <c r="D39" s="20">
        <v>1005612</v>
      </c>
      <c r="E39" s="104">
        <v>30124</v>
      </c>
      <c r="F39" s="8">
        <v>11802746.000000043</v>
      </c>
      <c r="G39" s="8">
        <v>14373</v>
      </c>
      <c r="H39" s="8">
        <v>114776</v>
      </c>
      <c r="I39" s="8">
        <v>609354</v>
      </c>
      <c r="J39" s="100">
        <v>975390.97</v>
      </c>
      <c r="K39" s="33">
        <f t="shared" si="2"/>
        <v>24985548.030000046</v>
      </c>
      <c r="L39" s="15">
        <v>54000</v>
      </c>
      <c r="M39" s="16">
        <v>26635.51</v>
      </c>
      <c r="N39" s="16">
        <v>3549.51</v>
      </c>
      <c r="O39" s="35">
        <f t="shared" si="0"/>
        <v>84185.01999999999</v>
      </c>
      <c r="P39" s="70">
        <v>1285758.23</v>
      </c>
      <c r="Q39" s="36">
        <f t="shared" si="1"/>
        <v>26355491.280000046</v>
      </c>
    </row>
    <row r="40" spans="1:17" ht="14.4" x14ac:dyDescent="0.3">
      <c r="A40" s="11" t="s">
        <v>75</v>
      </c>
      <c r="B40" s="5" t="s">
        <v>76</v>
      </c>
      <c r="C40" s="105">
        <v>9907261</v>
      </c>
      <c r="D40" s="20">
        <v>795463</v>
      </c>
      <c r="E40" s="104">
        <v>23824</v>
      </c>
      <c r="F40" s="8">
        <v>9093158.8700000178</v>
      </c>
      <c r="G40" s="8">
        <v>10968</v>
      </c>
      <c r="H40" s="8">
        <v>87736</v>
      </c>
      <c r="I40" s="8">
        <v>517212.5</v>
      </c>
      <c r="J40" s="100">
        <v>537702.41000000015</v>
      </c>
      <c r="K40" s="33">
        <f t="shared" si="2"/>
        <v>19897920.96000002</v>
      </c>
      <c r="L40" s="15">
        <v>49200</v>
      </c>
      <c r="M40" s="16">
        <v>17774.8</v>
      </c>
      <c r="N40" s="16">
        <v>2368.71</v>
      </c>
      <c r="O40" s="35">
        <f t="shared" si="0"/>
        <v>69343.510000000009</v>
      </c>
      <c r="P40" s="70">
        <v>1367869.48</v>
      </c>
      <c r="Q40" s="36">
        <f t="shared" si="1"/>
        <v>21335133.950000022</v>
      </c>
    </row>
    <row r="41" spans="1:17" ht="14.4" x14ac:dyDescent="0.3">
      <c r="A41" s="11" t="s">
        <v>77</v>
      </c>
      <c r="B41" s="5" t="s">
        <v>78</v>
      </c>
      <c r="C41" s="105">
        <v>4874837</v>
      </c>
      <c r="D41" s="20">
        <v>383017</v>
      </c>
      <c r="E41" s="104">
        <v>11474</v>
      </c>
      <c r="F41" s="8">
        <v>4578616.2600000026</v>
      </c>
      <c r="G41" s="8">
        <v>5927</v>
      </c>
      <c r="H41" s="8">
        <v>47492</v>
      </c>
      <c r="I41" s="8">
        <v>294175</v>
      </c>
      <c r="J41" s="100">
        <v>650284.71</v>
      </c>
      <c r="K41" s="33">
        <f t="shared" si="2"/>
        <v>9545253.5500000007</v>
      </c>
      <c r="L41" s="15">
        <v>49200</v>
      </c>
      <c r="M41" s="16">
        <v>9271.32</v>
      </c>
      <c r="N41" s="16">
        <v>1235.52</v>
      </c>
      <c r="O41" s="35">
        <f t="shared" si="0"/>
        <v>59706.84</v>
      </c>
      <c r="P41" s="70">
        <v>595965.04</v>
      </c>
      <c r="Q41" s="36">
        <f t="shared" si="1"/>
        <v>10200925.43</v>
      </c>
    </row>
    <row r="42" spans="1:17" ht="14.4" x14ac:dyDescent="0.3">
      <c r="A42" s="11" t="s">
        <v>79</v>
      </c>
      <c r="B42" s="5" t="s">
        <v>80</v>
      </c>
      <c r="C42" s="105">
        <v>2405491</v>
      </c>
      <c r="D42" s="20">
        <v>190635</v>
      </c>
      <c r="E42" s="104">
        <v>5711</v>
      </c>
      <c r="F42" s="8">
        <v>2804710.6199999969</v>
      </c>
      <c r="G42" s="8">
        <v>3229</v>
      </c>
      <c r="H42" s="8">
        <v>25840</v>
      </c>
      <c r="I42" s="8">
        <v>137900</v>
      </c>
      <c r="J42" s="100">
        <v>265899.84999999998</v>
      </c>
      <c r="K42" s="33">
        <f t="shared" si="2"/>
        <v>5307616.7699999977</v>
      </c>
      <c r="L42" s="15">
        <v>36600</v>
      </c>
      <c r="M42" s="16">
        <v>4651.29</v>
      </c>
      <c r="N42" s="16">
        <v>619.84</v>
      </c>
      <c r="O42" s="35">
        <f t="shared" si="0"/>
        <v>41871.129999999997</v>
      </c>
      <c r="P42" s="70">
        <v>222594.74</v>
      </c>
      <c r="Q42" s="36">
        <f t="shared" si="1"/>
        <v>5572082.6399999978</v>
      </c>
    </row>
    <row r="43" spans="1:17" ht="14.4" x14ac:dyDescent="0.3">
      <c r="A43" s="11" t="s">
        <v>81</v>
      </c>
      <c r="B43" s="5" t="s">
        <v>82</v>
      </c>
      <c r="C43" s="105">
        <v>3257300</v>
      </c>
      <c r="D43" s="20">
        <v>261345</v>
      </c>
      <c r="E43" s="104">
        <v>7829</v>
      </c>
      <c r="F43" s="8">
        <v>2128695.2699999986</v>
      </c>
      <c r="G43" s="8">
        <v>2204</v>
      </c>
      <c r="H43" s="8">
        <v>17596</v>
      </c>
      <c r="I43" s="8">
        <v>69737.5</v>
      </c>
      <c r="J43" s="100">
        <v>61105.64</v>
      </c>
      <c r="K43" s="33">
        <f t="shared" si="2"/>
        <v>5683601.129999999</v>
      </c>
      <c r="L43" s="15">
        <v>22200</v>
      </c>
      <c r="M43" s="16">
        <v>8347.16</v>
      </c>
      <c r="N43" s="16">
        <v>1112.3599999999999</v>
      </c>
      <c r="O43" s="35">
        <f t="shared" si="0"/>
        <v>31659.52</v>
      </c>
      <c r="P43" s="70">
        <v>383173.78</v>
      </c>
      <c r="Q43" s="36">
        <f t="shared" si="1"/>
        <v>6098434.4299999988</v>
      </c>
    </row>
    <row r="44" spans="1:17" ht="14.4" x14ac:dyDescent="0.3">
      <c r="A44" s="11" t="s">
        <v>83</v>
      </c>
      <c r="B44" s="5" t="s">
        <v>84</v>
      </c>
      <c r="C44" s="105">
        <v>5288445</v>
      </c>
      <c r="D44" s="20">
        <v>418416</v>
      </c>
      <c r="E44" s="104">
        <v>12534</v>
      </c>
      <c r="F44" s="8">
        <v>4732828.6800000034</v>
      </c>
      <c r="G44" s="8">
        <v>5011</v>
      </c>
      <c r="H44" s="8">
        <v>40032</v>
      </c>
      <c r="I44" s="8">
        <v>176575</v>
      </c>
      <c r="J44" s="100">
        <v>358607.8299999999</v>
      </c>
      <c r="K44" s="33">
        <f t="shared" si="2"/>
        <v>10315233.850000003</v>
      </c>
      <c r="L44" s="15">
        <v>49200</v>
      </c>
      <c r="M44" s="16">
        <v>10008.66</v>
      </c>
      <c r="N44" s="16">
        <v>1333.78</v>
      </c>
      <c r="O44" s="35">
        <f t="shared" si="0"/>
        <v>60542.44</v>
      </c>
      <c r="P44" s="70">
        <v>2013296.92</v>
      </c>
      <c r="Q44" s="36">
        <f t="shared" si="1"/>
        <v>12389073.210000003</v>
      </c>
    </row>
    <row r="45" spans="1:17" ht="14.4" x14ac:dyDescent="0.3">
      <c r="A45" s="11" t="s">
        <v>85</v>
      </c>
      <c r="B45" s="5" t="s">
        <v>86</v>
      </c>
      <c r="C45" s="105">
        <v>7401159</v>
      </c>
      <c r="D45" s="20">
        <v>601970</v>
      </c>
      <c r="E45" s="104">
        <v>18033</v>
      </c>
      <c r="F45" s="8">
        <v>6570430.2300000079</v>
      </c>
      <c r="G45" s="8">
        <v>7728</v>
      </c>
      <c r="H45" s="8">
        <v>62028</v>
      </c>
      <c r="I45" s="8">
        <v>233712.5</v>
      </c>
      <c r="J45" s="100">
        <v>574724.02</v>
      </c>
      <c r="K45" s="33">
        <f t="shared" si="2"/>
        <v>14320336.710000008</v>
      </c>
      <c r="L45" s="15">
        <v>49200</v>
      </c>
      <c r="M45" s="16">
        <v>11212.66</v>
      </c>
      <c r="N45" s="16">
        <v>1494.23</v>
      </c>
      <c r="O45" s="35">
        <f t="shared" si="0"/>
        <v>61906.890000000007</v>
      </c>
      <c r="P45" s="70">
        <v>605905.14000000013</v>
      </c>
      <c r="Q45" s="36">
        <f t="shared" si="1"/>
        <v>14988148.74000001</v>
      </c>
    </row>
    <row r="46" spans="1:17" ht="14.4" x14ac:dyDescent="0.3">
      <c r="A46" s="11" t="s">
        <v>87</v>
      </c>
      <c r="B46" s="5" t="s">
        <v>88</v>
      </c>
      <c r="C46" s="105">
        <v>2034573</v>
      </c>
      <c r="D46" s="20">
        <v>160047</v>
      </c>
      <c r="E46" s="104">
        <v>4794</v>
      </c>
      <c r="F46" s="8">
        <v>2335099.52</v>
      </c>
      <c r="G46" s="8">
        <v>2366</v>
      </c>
      <c r="H46" s="8">
        <v>18812</v>
      </c>
      <c r="I46" s="8">
        <v>80758.5</v>
      </c>
      <c r="J46" s="100">
        <v>180039.14</v>
      </c>
      <c r="K46" s="33">
        <f t="shared" si="2"/>
        <v>4456410.88</v>
      </c>
      <c r="L46" s="15">
        <v>33550</v>
      </c>
      <c r="M46" s="16">
        <v>4223.91</v>
      </c>
      <c r="N46" s="16">
        <v>562.89</v>
      </c>
      <c r="O46" s="35">
        <f t="shared" si="0"/>
        <v>38336.800000000003</v>
      </c>
      <c r="P46" s="70">
        <v>351152.93</v>
      </c>
      <c r="Q46" s="36">
        <f t="shared" si="1"/>
        <v>4845900.6099999994</v>
      </c>
    </row>
    <row r="47" spans="1:17" ht="14.4" x14ac:dyDescent="0.3">
      <c r="A47" s="11" t="s">
        <v>89</v>
      </c>
      <c r="B47" s="5" t="s">
        <v>90</v>
      </c>
      <c r="C47" s="105">
        <v>1594771</v>
      </c>
      <c r="D47" s="20">
        <v>126588</v>
      </c>
      <c r="E47" s="104">
        <v>3792</v>
      </c>
      <c r="F47" s="8">
        <v>1876050.7999999996</v>
      </c>
      <c r="G47" s="8">
        <v>1973</v>
      </c>
      <c r="H47" s="8">
        <v>15772</v>
      </c>
      <c r="I47" s="8">
        <v>69825</v>
      </c>
      <c r="J47" s="100">
        <v>135388.57</v>
      </c>
      <c r="K47" s="33">
        <f t="shared" si="2"/>
        <v>3553383.23</v>
      </c>
      <c r="L47" s="15">
        <v>22200</v>
      </c>
      <c r="M47" s="16">
        <v>3274.97</v>
      </c>
      <c r="N47" s="16">
        <v>436.43</v>
      </c>
      <c r="O47" s="35">
        <f t="shared" si="0"/>
        <v>25911.4</v>
      </c>
      <c r="P47" s="70">
        <v>793878.63</v>
      </c>
      <c r="Q47" s="36">
        <f t="shared" si="1"/>
        <v>4373173.26</v>
      </c>
    </row>
    <row r="48" spans="1:17" ht="14.4" x14ac:dyDescent="0.3">
      <c r="A48" s="11" t="s">
        <v>91</v>
      </c>
      <c r="B48" s="5" t="s">
        <v>92</v>
      </c>
      <c r="C48" s="105">
        <v>3729435</v>
      </c>
      <c r="D48" s="20">
        <v>300875</v>
      </c>
      <c r="E48" s="104">
        <v>9013</v>
      </c>
      <c r="F48" s="8">
        <v>3182082.2299999977</v>
      </c>
      <c r="G48" s="8">
        <v>3741</v>
      </c>
      <c r="H48" s="8">
        <v>29916</v>
      </c>
      <c r="I48" s="8">
        <v>155316.5</v>
      </c>
      <c r="J48" s="100">
        <v>253385.86000000004</v>
      </c>
      <c r="K48" s="33">
        <f t="shared" si="2"/>
        <v>7156992.8699999973</v>
      </c>
      <c r="L48" s="15">
        <v>36600</v>
      </c>
      <c r="M48" s="16">
        <v>5771.41</v>
      </c>
      <c r="N48" s="16">
        <v>769.11</v>
      </c>
      <c r="O48" s="35">
        <f t="shared" si="0"/>
        <v>43140.520000000004</v>
      </c>
      <c r="P48" s="70">
        <v>562647.21</v>
      </c>
      <c r="Q48" s="36">
        <f t="shared" si="1"/>
        <v>7762780.5999999968</v>
      </c>
    </row>
    <row r="49" spans="1:17" ht="14.4" x14ac:dyDescent="0.3">
      <c r="A49" s="11" t="s">
        <v>93</v>
      </c>
      <c r="B49" s="5" t="s">
        <v>94</v>
      </c>
      <c r="C49" s="105">
        <v>19454685</v>
      </c>
      <c r="D49" s="20">
        <v>1546711</v>
      </c>
      <c r="E49" s="104">
        <v>46333</v>
      </c>
      <c r="F49" s="8">
        <v>17759440.459999982</v>
      </c>
      <c r="G49" s="8">
        <v>19875</v>
      </c>
      <c r="H49" s="8">
        <v>158704</v>
      </c>
      <c r="I49" s="8">
        <v>733075</v>
      </c>
      <c r="J49" s="100">
        <v>674564.1399999999</v>
      </c>
      <c r="K49" s="33">
        <f t="shared" si="2"/>
        <v>39044259.319999978</v>
      </c>
      <c r="L49" s="15">
        <v>165600</v>
      </c>
      <c r="M49" s="16">
        <v>36357.47</v>
      </c>
      <c r="N49" s="16">
        <v>4845.08</v>
      </c>
      <c r="O49" s="35">
        <f t="shared" si="0"/>
        <v>206802.55</v>
      </c>
      <c r="P49" s="70">
        <v>148715.88</v>
      </c>
      <c r="Q49" s="36">
        <f t="shared" si="1"/>
        <v>39399777.749999978</v>
      </c>
    </row>
    <row r="50" spans="1:17" ht="14.4" x14ac:dyDescent="0.3">
      <c r="A50" s="11" t="s">
        <v>95</v>
      </c>
      <c r="B50" s="5" t="s">
        <v>96</v>
      </c>
      <c r="C50" s="105">
        <v>1037822</v>
      </c>
      <c r="D50" s="20">
        <v>82743</v>
      </c>
      <c r="E50" s="104">
        <v>2479</v>
      </c>
      <c r="F50" s="8">
        <v>957087.55000000016</v>
      </c>
      <c r="G50" s="8">
        <v>1224</v>
      </c>
      <c r="H50" s="8">
        <v>9776</v>
      </c>
      <c r="I50" s="8">
        <v>55825</v>
      </c>
      <c r="J50" s="100">
        <v>104993.45</v>
      </c>
      <c r="K50" s="33">
        <f t="shared" si="2"/>
        <v>2041963.1000000003</v>
      </c>
      <c r="L50" s="15">
        <v>20350</v>
      </c>
      <c r="M50" s="16">
        <v>1882.63</v>
      </c>
      <c r="N50" s="16">
        <v>250.88</v>
      </c>
      <c r="O50" s="35">
        <f t="shared" si="0"/>
        <v>22483.510000000002</v>
      </c>
      <c r="P50" s="70">
        <v>203857.45</v>
      </c>
      <c r="Q50" s="36">
        <f t="shared" si="1"/>
        <v>2268304.0600000005</v>
      </c>
    </row>
    <row r="51" spans="1:17" ht="14.4" x14ac:dyDescent="0.3">
      <c r="A51" s="11" t="s">
        <v>97</v>
      </c>
      <c r="B51" s="5" t="s">
        <v>98</v>
      </c>
      <c r="C51" s="105">
        <v>1788844</v>
      </c>
      <c r="D51" s="20">
        <v>142730</v>
      </c>
      <c r="E51" s="104">
        <v>4276</v>
      </c>
      <c r="F51" s="8">
        <v>1432141.7199999997</v>
      </c>
      <c r="G51" s="8">
        <v>1526</v>
      </c>
      <c r="H51" s="8">
        <v>12204</v>
      </c>
      <c r="I51" s="8">
        <v>35700</v>
      </c>
      <c r="J51" s="100">
        <v>95162.000000000015</v>
      </c>
      <c r="K51" s="33">
        <f t="shared" si="2"/>
        <v>3322259.7199999997</v>
      </c>
      <c r="L51" s="15">
        <v>22200</v>
      </c>
      <c r="M51" s="16">
        <v>2719.1</v>
      </c>
      <c r="N51" s="16">
        <v>362.35</v>
      </c>
      <c r="O51" s="35">
        <f t="shared" si="0"/>
        <v>25281.449999999997</v>
      </c>
      <c r="P51" s="70">
        <v>85644.91</v>
      </c>
      <c r="Q51" s="36">
        <f t="shared" si="1"/>
        <v>3433186.08</v>
      </c>
    </row>
    <row r="52" spans="1:17" ht="14.4" x14ac:dyDescent="0.3">
      <c r="A52" s="11" t="s">
        <v>99</v>
      </c>
      <c r="B52" s="5" t="s">
        <v>100</v>
      </c>
      <c r="C52" s="105">
        <v>856732</v>
      </c>
      <c r="D52" s="20">
        <v>67619</v>
      </c>
      <c r="E52" s="104">
        <v>2026</v>
      </c>
      <c r="F52" s="8">
        <v>608528.74000000011</v>
      </c>
      <c r="G52" s="8">
        <v>748</v>
      </c>
      <c r="H52" s="8">
        <v>5976</v>
      </c>
      <c r="I52" s="8">
        <v>35175</v>
      </c>
      <c r="J52" s="100">
        <v>50928.649999999994</v>
      </c>
      <c r="K52" s="33">
        <f t="shared" si="2"/>
        <v>1525876.0900000003</v>
      </c>
      <c r="L52" s="15">
        <v>22200</v>
      </c>
      <c r="M52" s="16">
        <v>1620.33</v>
      </c>
      <c r="N52" s="16">
        <v>215.93</v>
      </c>
      <c r="O52" s="35">
        <f t="shared" si="0"/>
        <v>24036.260000000002</v>
      </c>
      <c r="P52" s="70">
        <v>268523.37999999995</v>
      </c>
      <c r="Q52" s="36">
        <f t="shared" si="1"/>
        <v>1818435.7300000002</v>
      </c>
    </row>
    <row r="53" spans="1:17" ht="14.4" x14ac:dyDescent="0.3">
      <c r="A53" s="11" t="s">
        <v>101</v>
      </c>
      <c r="B53" s="5" t="s">
        <v>102</v>
      </c>
      <c r="C53" s="105">
        <v>2677292</v>
      </c>
      <c r="D53" s="20">
        <v>212714</v>
      </c>
      <c r="E53" s="104">
        <v>6372</v>
      </c>
      <c r="F53" s="8">
        <v>3097203.6199999992</v>
      </c>
      <c r="G53" s="8">
        <v>3451</v>
      </c>
      <c r="H53" s="8">
        <v>27576</v>
      </c>
      <c r="I53" s="8">
        <v>144112.5</v>
      </c>
      <c r="J53" s="100">
        <v>195141.46000000002</v>
      </c>
      <c r="K53" s="33">
        <f t="shared" si="2"/>
        <v>5973579.6599999992</v>
      </c>
      <c r="L53" s="15">
        <v>36600</v>
      </c>
      <c r="M53" s="16">
        <v>5914.38</v>
      </c>
      <c r="N53" s="16">
        <v>788.16</v>
      </c>
      <c r="O53" s="35">
        <f t="shared" si="0"/>
        <v>43302.54</v>
      </c>
      <c r="P53" s="70">
        <v>134429.89000000001</v>
      </c>
      <c r="Q53" s="36">
        <f t="shared" si="1"/>
        <v>6151312.0899999989</v>
      </c>
    </row>
    <row r="54" spans="1:17" ht="14.4" x14ac:dyDescent="0.3">
      <c r="A54" s="11" t="s">
        <v>103</v>
      </c>
      <c r="B54" s="5" t="s">
        <v>104</v>
      </c>
      <c r="C54" s="105">
        <v>4503960</v>
      </c>
      <c r="D54" s="20">
        <v>357456</v>
      </c>
      <c r="E54" s="104">
        <v>10708</v>
      </c>
      <c r="F54" s="8">
        <v>3423353.39</v>
      </c>
      <c r="G54" s="8">
        <v>3777</v>
      </c>
      <c r="H54" s="8">
        <v>30260</v>
      </c>
      <c r="I54" s="8">
        <v>151637.5</v>
      </c>
      <c r="J54" s="100">
        <v>142743.73000000001</v>
      </c>
      <c r="K54" s="33">
        <f t="shared" si="2"/>
        <v>8338408.1600000001</v>
      </c>
      <c r="L54" s="15">
        <v>49200</v>
      </c>
      <c r="M54" s="16">
        <v>8352.8799999999992</v>
      </c>
      <c r="N54" s="16">
        <v>1113.1199999999999</v>
      </c>
      <c r="O54" s="35">
        <f t="shared" si="0"/>
        <v>58666</v>
      </c>
      <c r="P54" s="70">
        <v>220255.3</v>
      </c>
      <c r="Q54" s="36">
        <f t="shared" si="1"/>
        <v>8617329.4600000009</v>
      </c>
    </row>
    <row r="55" spans="1:17" ht="14.4" x14ac:dyDescent="0.3">
      <c r="A55" s="11" t="s">
        <v>105</v>
      </c>
      <c r="B55" s="5" t="s">
        <v>106</v>
      </c>
      <c r="C55" s="105">
        <v>1409004</v>
      </c>
      <c r="D55" s="20">
        <v>113560</v>
      </c>
      <c r="E55" s="104">
        <v>3402</v>
      </c>
      <c r="F55" s="8">
        <v>1471812.4299999997</v>
      </c>
      <c r="G55" s="8">
        <v>1592</v>
      </c>
      <c r="H55" s="8">
        <v>12728</v>
      </c>
      <c r="I55" s="8">
        <v>42700</v>
      </c>
      <c r="J55" s="100">
        <v>161701.9</v>
      </c>
      <c r="K55" s="33">
        <f t="shared" si="2"/>
        <v>2893096.53</v>
      </c>
      <c r="L55" s="15">
        <v>22200</v>
      </c>
      <c r="M55" s="16">
        <v>2882.28</v>
      </c>
      <c r="N55" s="16">
        <v>384.1</v>
      </c>
      <c r="O55" s="35">
        <f t="shared" si="0"/>
        <v>25466.379999999997</v>
      </c>
      <c r="P55" s="70">
        <v>486055.66000000003</v>
      </c>
      <c r="Q55" s="36">
        <f t="shared" si="1"/>
        <v>3404618.57</v>
      </c>
    </row>
    <row r="56" spans="1:17" ht="14.4" x14ac:dyDescent="0.3">
      <c r="A56" s="11" t="s">
        <v>107</v>
      </c>
      <c r="B56" s="5" t="s">
        <v>108</v>
      </c>
      <c r="C56" s="105">
        <v>1619199</v>
      </c>
      <c r="D56" s="20">
        <v>130190</v>
      </c>
      <c r="E56" s="104">
        <v>3900</v>
      </c>
      <c r="F56" s="8">
        <v>1297991.4799999997</v>
      </c>
      <c r="G56" s="8">
        <v>1451</v>
      </c>
      <c r="H56" s="8">
        <v>11600</v>
      </c>
      <c r="I56" s="8">
        <v>55650</v>
      </c>
      <c r="J56" s="100">
        <v>61027.67</v>
      </c>
      <c r="K56" s="33">
        <f t="shared" si="2"/>
        <v>3058953.8099999996</v>
      </c>
      <c r="L56" s="15">
        <v>22200</v>
      </c>
      <c r="M56" s="16">
        <v>3158.68</v>
      </c>
      <c r="N56" s="16">
        <v>420.93</v>
      </c>
      <c r="O56" s="35">
        <f t="shared" si="0"/>
        <v>25779.61</v>
      </c>
      <c r="P56" s="70">
        <v>158173.53</v>
      </c>
      <c r="Q56" s="36">
        <f t="shared" si="1"/>
        <v>3242906.9499999993</v>
      </c>
    </row>
    <row r="57" spans="1:17" ht="14.4" x14ac:dyDescent="0.3">
      <c r="A57" s="11" t="s">
        <v>109</v>
      </c>
      <c r="B57" s="5" t="s">
        <v>110</v>
      </c>
      <c r="C57" s="105">
        <v>4676465</v>
      </c>
      <c r="D57" s="20">
        <v>371058</v>
      </c>
      <c r="E57" s="104">
        <v>11116</v>
      </c>
      <c r="F57" s="8">
        <v>4241966.9000000041</v>
      </c>
      <c r="G57" s="8">
        <v>4276</v>
      </c>
      <c r="H57" s="8">
        <v>34172</v>
      </c>
      <c r="I57" s="8">
        <v>123287.5</v>
      </c>
      <c r="J57" s="100">
        <v>289269.44999999995</v>
      </c>
      <c r="K57" s="33">
        <f t="shared" si="2"/>
        <v>9173071.9500000048</v>
      </c>
      <c r="L57" s="15">
        <v>49200</v>
      </c>
      <c r="M57" s="16">
        <v>8148.91</v>
      </c>
      <c r="N57" s="16">
        <v>1085.94</v>
      </c>
      <c r="O57" s="35">
        <f t="shared" si="0"/>
        <v>58434.850000000006</v>
      </c>
      <c r="P57" s="70">
        <v>700815.98</v>
      </c>
      <c r="Q57" s="36">
        <f t="shared" si="1"/>
        <v>9932322.7800000049</v>
      </c>
    </row>
    <row r="58" spans="1:17" ht="14.4" x14ac:dyDescent="0.3">
      <c r="A58" s="11" t="s">
        <v>111</v>
      </c>
      <c r="B58" s="5" t="s">
        <v>112</v>
      </c>
      <c r="C58" s="105">
        <v>3462794</v>
      </c>
      <c r="D58" s="20">
        <v>277393</v>
      </c>
      <c r="E58" s="104">
        <v>8308</v>
      </c>
      <c r="F58" s="8">
        <v>3308182.7299999986</v>
      </c>
      <c r="G58" s="8">
        <v>4208</v>
      </c>
      <c r="H58" s="8">
        <v>33592</v>
      </c>
      <c r="I58" s="8">
        <v>169837.5</v>
      </c>
      <c r="J58" s="100">
        <v>196035.33000000002</v>
      </c>
      <c r="K58" s="33">
        <f t="shared" si="2"/>
        <v>7068279.8999999985</v>
      </c>
      <c r="L58" s="15">
        <v>49200</v>
      </c>
      <c r="M58" s="16">
        <v>7071.49</v>
      </c>
      <c r="N58" s="16">
        <v>942.36</v>
      </c>
      <c r="O58" s="35">
        <f t="shared" si="0"/>
        <v>57213.85</v>
      </c>
      <c r="P58" s="70">
        <v>772564.99</v>
      </c>
      <c r="Q58" s="36">
        <f t="shared" si="1"/>
        <v>7898058.7399999984</v>
      </c>
    </row>
    <row r="59" spans="1:17" ht="14.4" x14ac:dyDescent="0.3">
      <c r="A59" s="11" t="s">
        <v>113</v>
      </c>
      <c r="B59" s="5" t="s">
        <v>114</v>
      </c>
      <c r="C59" s="105">
        <v>1104238</v>
      </c>
      <c r="D59" s="20">
        <v>87231</v>
      </c>
      <c r="E59" s="104">
        <v>2613</v>
      </c>
      <c r="F59" s="8">
        <v>996097.92</v>
      </c>
      <c r="G59" s="8">
        <v>1125</v>
      </c>
      <c r="H59" s="8">
        <v>8992</v>
      </c>
      <c r="I59" s="8">
        <v>42175</v>
      </c>
      <c r="J59" s="100">
        <v>40067.19000000001</v>
      </c>
      <c r="K59" s="33">
        <f t="shared" si="2"/>
        <v>2202404.73</v>
      </c>
      <c r="L59" s="15">
        <v>22200</v>
      </c>
      <c r="M59" s="16">
        <v>1657.69</v>
      </c>
      <c r="N59" s="16">
        <v>220.91</v>
      </c>
      <c r="O59" s="35">
        <f t="shared" si="0"/>
        <v>24078.6</v>
      </c>
      <c r="P59" s="70">
        <v>150709.67000000001</v>
      </c>
      <c r="Q59" s="36">
        <f t="shared" si="1"/>
        <v>2377193</v>
      </c>
    </row>
    <row r="60" spans="1:17" ht="14.4" x14ac:dyDescent="0.3">
      <c r="A60" s="11" t="s">
        <v>115</v>
      </c>
      <c r="B60" s="5" t="s">
        <v>116</v>
      </c>
      <c r="C60" s="105">
        <v>108788659</v>
      </c>
      <c r="D60" s="20">
        <v>8641453</v>
      </c>
      <c r="E60" s="104">
        <v>258842</v>
      </c>
      <c r="F60" s="8">
        <v>76913101.489999294</v>
      </c>
      <c r="G60" s="8">
        <v>81650.929999999993</v>
      </c>
      <c r="H60" s="8">
        <v>652696</v>
      </c>
      <c r="I60" s="8">
        <v>2044425.5</v>
      </c>
      <c r="J60" s="100">
        <v>2408036.0699999998</v>
      </c>
      <c r="K60" s="33">
        <f t="shared" si="2"/>
        <v>194972791.84999931</v>
      </c>
      <c r="L60" s="15">
        <v>238200</v>
      </c>
      <c r="M60" s="16">
        <v>139118.60999999999</v>
      </c>
      <c r="N60" s="16">
        <v>18539.27</v>
      </c>
      <c r="O60" s="35">
        <f t="shared" si="0"/>
        <v>395857.88</v>
      </c>
      <c r="P60" s="70">
        <v>3646060.9299999997</v>
      </c>
      <c r="Q60" s="36">
        <f t="shared" si="1"/>
        <v>199014710.65999931</v>
      </c>
    </row>
    <row r="61" spans="1:17" ht="14.4" x14ac:dyDescent="0.3">
      <c r="A61" s="11" t="s">
        <v>117</v>
      </c>
      <c r="B61" s="5" t="s">
        <v>118</v>
      </c>
      <c r="C61" s="105">
        <v>3773804</v>
      </c>
      <c r="D61" s="20">
        <v>303088</v>
      </c>
      <c r="E61" s="104">
        <v>9079</v>
      </c>
      <c r="F61" s="8">
        <v>3352859.3599999989</v>
      </c>
      <c r="G61" s="8">
        <v>3777</v>
      </c>
      <c r="H61" s="8">
        <v>30200</v>
      </c>
      <c r="I61" s="8">
        <v>148750</v>
      </c>
      <c r="J61" s="100">
        <v>182249.94</v>
      </c>
      <c r="K61" s="33">
        <f t="shared" si="2"/>
        <v>7439307.419999999</v>
      </c>
      <c r="L61" s="15">
        <v>49200</v>
      </c>
      <c r="M61" s="16">
        <v>7390.6</v>
      </c>
      <c r="N61" s="16">
        <v>984.89</v>
      </c>
      <c r="O61" s="35">
        <f t="shared" si="0"/>
        <v>57575.49</v>
      </c>
      <c r="P61" s="70">
        <v>1273208.22</v>
      </c>
      <c r="Q61" s="36">
        <f t="shared" si="1"/>
        <v>8770091.129999999</v>
      </c>
    </row>
    <row r="62" spans="1:17" ht="14.4" x14ac:dyDescent="0.3">
      <c r="A62" s="11" t="s">
        <v>119</v>
      </c>
      <c r="B62" s="5" t="s">
        <v>120</v>
      </c>
      <c r="C62" s="105">
        <v>7077724</v>
      </c>
      <c r="D62" s="20">
        <v>564268</v>
      </c>
      <c r="E62" s="104">
        <v>16903</v>
      </c>
      <c r="F62" s="8">
        <v>7626332.9300000165</v>
      </c>
      <c r="G62" s="8">
        <v>10005</v>
      </c>
      <c r="H62" s="8">
        <v>79952</v>
      </c>
      <c r="I62" s="8">
        <v>490083.5</v>
      </c>
      <c r="J62" s="100">
        <v>1244908.25</v>
      </c>
      <c r="K62" s="33">
        <f t="shared" si="2"/>
        <v>14620360.180000016</v>
      </c>
      <c r="L62" s="15">
        <v>54000</v>
      </c>
      <c r="M62" s="16">
        <v>16913.16</v>
      </c>
      <c r="N62" s="16">
        <v>2253.89</v>
      </c>
      <c r="O62" s="35">
        <f t="shared" si="0"/>
        <v>73167.05</v>
      </c>
      <c r="P62" s="70">
        <v>1261205.18</v>
      </c>
      <c r="Q62" s="36">
        <f t="shared" si="1"/>
        <v>15954732.410000017</v>
      </c>
    </row>
    <row r="63" spans="1:17" ht="14.4" x14ac:dyDescent="0.3">
      <c r="A63" s="11" t="s">
        <v>121</v>
      </c>
      <c r="B63" s="5" t="s">
        <v>122</v>
      </c>
      <c r="C63" s="105">
        <v>6141792</v>
      </c>
      <c r="D63" s="20">
        <v>489089</v>
      </c>
      <c r="E63" s="104">
        <v>14651</v>
      </c>
      <c r="F63" s="8">
        <v>4288979.0000000047</v>
      </c>
      <c r="G63" s="8">
        <v>4140</v>
      </c>
      <c r="H63" s="8">
        <v>33072</v>
      </c>
      <c r="I63" s="8">
        <v>132212.5</v>
      </c>
      <c r="J63" s="100">
        <v>113733.73</v>
      </c>
      <c r="K63" s="33">
        <f t="shared" si="2"/>
        <v>10990201.770000003</v>
      </c>
      <c r="L63" s="15">
        <v>49200</v>
      </c>
      <c r="M63" s="16">
        <v>11041.86</v>
      </c>
      <c r="N63" s="16">
        <v>1471.46</v>
      </c>
      <c r="O63" s="35">
        <f t="shared" si="0"/>
        <v>61713.32</v>
      </c>
      <c r="P63" s="70">
        <v>3353187.58</v>
      </c>
      <c r="Q63" s="36">
        <f t="shared" si="1"/>
        <v>14405102.670000004</v>
      </c>
    </row>
    <row r="64" spans="1:17" ht="14.4" x14ac:dyDescent="0.3">
      <c r="A64" s="11" t="s">
        <v>123</v>
      </c>
      <c r="B64" s="5" t="s">
        <v>124</v>
      </c>
      <c r="C64" s="105">
        <v>1781029</v>
      </c>
      <c r="D64" s="20">
        <v>140992</v>
      </c>
      <c r="E64" s="104">
        <v>4224</v>
      </c>
      <c r="F64" s="8">
        <v>1568546.4200000002</v>
      </c>
      <c r="G64" s="8">
        <v>1684</v>
      </c>
      <c r="H64" s="8">
        <v>13464</v>
      </c>
      <c r="I64" s="8">
        <v>36400</v>
      </c>
      <c r="J64" s="100">
        <v>40313.07</v>
      </c>
      <c r="K64" s="33">
        <f t="shared" si="2"/>
        <v>3506026.35</v>
      </c>
      <c r="L64" s="15">
        <v>35075</v>
      </c>
      <c r="M64" s="16">
        <v>2979.88</v>
      </c>
      <c r="N64" s="16">
        <v>397.11</v>
      </c>
      <c r="O64" s="35">
        <f t="shared" si="0"/>
        <v>38451.99</v>
      </c>
      <c r="P64" s="70">
        <v>235306.43</v>
      </c>
      <c r="Q64" s="36">
        <f t="shared" si="1"/>
        <v>3779784.7700000005</v>
      </c>
    </row>
    <row r="65" spans="1:17" ht="14.4" x14ac:dyDescent="0.3">
      <c r="A65" s="11" t="s">
        <v>125</v>
      </c>
      <c r="B65" s="5" t="s">
        <v>126</v>
      </c>
      <c r="C65" s="105">
        <v>11478143</v>
      </c>
      <c r="D65" s="20">
        <v>913265</v>
      </c>
      <c r="E65" s="104">
        <v>27357</v>
      </c>
      <c r="F65" s="8">
        <v>10164651.760000028</v>
      </c>
      <c r="G65" s="8">
        <v>11630</v>
      </c>
      <c r="H65" s="8">
        <v>92928</v>
      </c>
      <c r="I65" s="8">
        <v>288225</v>
      </c>
      <c r="J65" s="100">
        <v>775994.83</v>
      </c>
      <c r="K65" s="33">
        <f t="shared" si="2"/>
        <v>22200204.93000003</v>
      </c>
      <c r="L65" s="15">
        <v>51750</v>
      </c>
      <c r="M65" s="16">
        <v>20625.05</v>
      </c>
      <c r="N65" s="16">
        <v>2748.54</v>
      </c>
      <c r="O65" s="35">
        <f t="shared" si="0"/>
        <v>75123.59</v>
      </c>
      <c r="P65" s="70">
        <v>527937.4</v>
      </c>
      <c r="Q65" s="36">
        <f t="shared" si="1"/>
        <v>22803265.920000028</v>
      </c>
    </row>
    <row r="66" spans="1:17" ht="14.4" x14ac:dyDescent="0.3">
      <c r="A66" s="11" t="s">
        <v>127</v>
      </c>
      <c r="B66" s="5" t="s">
        <v>128</v>
      </c>
      <c r="C66" s="105">
        <v>1056141</v>
      </c>
      <c r="D66" s="20">
        <v>85743</v>
      </c>
      <c r="E66" s="104">
        <v>2568</v>
      </c>
      <c r="F66" s="8">
        <v>1103494.9500000004</v>
      </c>
      <c r="G66" s="8">
        <v>1234</v>
      </c>
      <c r="H66" s="8">
        <v>9840</v>
      </c>
      <c r="I66" s="8">
        <v>55300</v>
      </c>
      <c r="J66" s="100">
        <v>85592.78</v>
      </c>
      <c r="K66" s="33">
        <f t="shared" si="2"/>
        <v>2228728.1700000004</v>
      </c>
      <c r="L66" s="15">
        <v>22200</v>
      </c>
      <c r="M66" s="16">
        <v>1952.4</v>
      </c>
      <c r="N66" s="16">
        <v>260.18</v>
      </c>
      <c r="O66" s="35">
        <f t="shared" si="0"/>
        <v>24412.58</v>
      </c>
      <c r="P66" s="70">
        <v>242401.44</v>
      </c>
      <c r="Q66" s="36">
        <f t="shared" si="1"/>
        <v>2495542.1900000004</v>
      </c>
    </row>
    <row r="67" spans="1:17" ht="14.4" x14ac:dyDescent="0.3">
      <c r="A67" s="11" t="s">
        <v>129</v>
      </c>
      <c r="B67" s="5" t="s">
        <v>130</v>
      </c>
      <c r="C67" s="105">
        <v>536453</v>
      </c>
      <c r="D67" s="20">
        <v>42795</v>
      </c>
      <c r="E67" s="104">
        <v>1282</v>
      </c>
      <c r="F67" s="8">
        <v>605753.37000000034</v>
      </c>
      <c r="G67" s="8">
        <v>706</v>
      </c>
      <c r="H67" s="8">
        <v>5616</v>
      </c>
      <c r="I67" s="8">
        <v>19425</v>
      </c>
      <c r="J67" s="100">
        <v>168159.03999999998</v>
      </c>
      <c r="K67" s="33">
        <f t="shared" si="2"/>
        <v>1043871.3300000003</v>
      </c>
      <c r="L67" s="15">
        <v>22200</v>
      </c>
      <c r="M67" s="16">
        <v>903.57</v>
      </c>
      <c r="N67" s="16">
        <v>120.41</v>
      </c>
      <c r="O67" s="35">
        <f t="shared" si="0"/>
        <v>23223.98</v>
      </c>
      <c r="P67" s="70">
        <v>28124.67</v>
      </c>
      <c r="Q67" s="36">
        <f t="shared" si="1"/>
        <v>1095219.9800000002</v>
      </c>
    </row>
    <row r="68" spans="1:17" ht="14.4" x14ac:dyDescent="0.3">
      <c r="A68" s="11" t="s">
        <v>131</v>
      </c>
      <c r="B68" s="5" t="s">
        <v>132</v>
      </c>
      <c r="C68" s="105">
        <v>2347445</v>
      </c>
      <c r="D68" s="20">
        <v>187540</v>
      </c>
      <c r="E68" s="104">
        <v>5618</v>
      </c>
      <c r="F68" s="8">
        <v>2139290.0399999982</v>
      </c>
      <c r="G68" s="8">
        <v>2609</v>
      </c>
      <c r="H68" s="8">
        <v>20856</v>
      </c>
      <c r="I68" s="8">
        <v>136587.5</v>
      </c>
      <c r="J68" s="100">
        <v>152159.18</v>
      </c>
      <c r="K68" s="33">
        <f t="shared" si="2"/>
        <v>4687786.3599999985</v>
      </c>
      <c r="L68" s="15">
        <v>36600</v>
      </c>
      <c r="M68" s="16">
        <v>4598.3</v>
      </c>
      <c r="N68" s="16">
        <v>612.78</v>
      </c>
      <c r="O68" s="35">
        <f t="shared" si="0"/>
        <v>41811.08</v>
      </c>
      <c r="P68" s="70">
        <v>682606.87</v>
      </c>
      <c r="Q68" s="36">
        <f t="shared" si="1"/>
        <v>5412204.3099999987</v>
      </c>
    </row>
    <row r="69" spans="1:17" ht="14.4" x14ac:dyDescent="0.3">
      <c r="A69" s="11" t="s">
        <v>133</v>
      </c>
      <c r="B69" s="5" t="s">
        <v>134</v>
      </c>
      <c r="C69" s="105">
        <v>4235901</v>
      </c>
      <c r="D69" s="20">
        <v>340856</v>
      </c>
      <c r="E69" s="104">
        <v>10211</v>
      </c>
      <c r="F69" s="8">
        <v>4214098.6900000041</v>
      </c>
      <c r="G69" s="8">
        <v>4838</v>
      </c>
      <c r="H69" s="8">
        <v>38668</v>
      </c>
      <c r="I69" s="8">
        <v>217000</v>
      </c>
      <c r="J69" s="100">
        <v>235517.09</v>
      </c>
      <c r="K69" s="33">
        <f t="shared" si="2"/>
        <v>8826055.6000000052</v>
      </c>
      <c r="L69" s="15">
        <v>49200</v>
      </c>
      <c r="M69" s="16">
        <v>8156.54</v>
      </c>
      <c r="N69" s="16">
        <v>1086.96</v>
      </c>
      <c r="O69" s="35">
        <f t="shared" ref="O69:O132" si="3">SUM(L69:N69)</f>
        <v>58443.5</v>
      </c>
      <c r="P69" s="70">
        <v>294894.45</v>
      </c>
      <c r="Q69" s="36">
        <f t="shared" ref="Q69:Q132" si="4">K69+O69+P69</f>
        <v>9179393.5500000045</v>
      </c>
    </row>
    <row r="70" spans="1:17" ht="14.4" x14ac:dyDescent="0.3">
      <c r="A70" s="11" t="s">
        <v>135</v>
      </c>
      <c r="B70" s="5" t="s">
        <v>136</v>
      </c>
      <c r="C70" s="105">
        <v>4207467</v>
      </c>
      <c r="D70" s="20">
        <v>331830</v>
      </c>
      <c r="E70" s="104">
        <v>9939</v>
      </c>
      <c r="F70" s="8">
        <v>3759524.61</v>
      </c>
      <c r="G70" s="8">
        <v>3837</v>
      </c>
      <c r="H70" s="8">
        <v>30696</v>
      </c>
      <c r="I70" s="8">
        <v>127487.5</v>
      </c>
      <c r="J70" s="100">
        <v>340705.76999999996</v>
      </c>
      <c r="K70" s="33">
        <f t="shared" ref="K70:K133" si="5">(C70+D70+E70+F70+G70+H70+I70-J70)</f>
        <v>8130075.3399999999</v>
      </c>
      <c r="L70" s="15">
        <v>49200</v>
      </c>
      <c r="M70" s="16">
        <v>7915.2</v>
      </c>
      <c r="N70" s="16">
        <v>1054.8</v>
      </c>
      <c r="O70" s="35">
        <f t="shared" si="3"/>
        <v>58170</v>
      </c>
      <c r="P70" s="70">
        <v>225860.08000000002</v>
      </c>
      <c r="Q70" s="36">
        <f t="shared" si="4"/>
        <v>8414105.4199999999</v>
      </c>
    </row>
    <row r="71" spans="1:17" ht="14.4" x14ac:dyDescent="0.3">
      <c r="A71" s="11" t="s">
        <v>137</v>
      </c>
      <c r="B71" s="5" t="s">
        <v>138</v>
      </c>
      <c r="C71" s="105">
        <v>4350281</v>
      </c>
      <c r="D71" s="20">
        <v>348614</v>
      </c>
      <c r="E71" s="104">
        <v>10443</v>
      </c>
      <c r="F71" s="8">
        <v>4505670.5100000054</v>
      </c>
      <c r="G71" s="8">
        <v>5595</v>
      </c>
      <c r="H71" s="8">
        <v>44720</v>
      </c>
      <c r="I71" s="8">
        <v>283237.5</v>
      </c>
      <c r="J71" s="100">
        <v>321223.09000000003</v>
      </c>
      <c r="K71" s="33">
        <f t="shared" si="5"/>
        <v>9227337.9200000055</v>
      </c>
      <c r="L71" s="15">
        <v>49200</v>
      </c>
      <c r="M71" s="16">
        <v>10669.76</v>
      </c>
      <c r="N71" s="16">
        <v>1421.88</v>
      </c>
      <c r="O71" s="35">
        <f t="shared" si="3"/>
        <v>61291.64</v>
      </c>
      <c r="P71" s="70">
        <v>395410.52</v>
      </c>
      <c r="Q71" s="36">
        <f t="shared" si="4"/>
        <v>9684040.0800000057</v>
      </c>
    </row>
    <row r="72" spans="1:17" ht="14.4" x14ac:dyDescent="0.3">
      <c r="A72" s="11" t="s">
        <v>139</v>
      </c>
      <c r="B72" s="5" t="s">
        <v>140</v>
      </c>
      <c r="C72" s="105">
        <v>6439754</v>
      </c>
      <c r="D72" s="20">
        <v>517074</v>
      </c>
      <c r="E72" s="104">
        <v>15488</v>
      </c>
      <c r="F72" s="8">
        <v>7018745.5799999991</v>
      </c>
      <c r="G72" s="8">
        <v>7194</v>
      </c>
      <c r="H72" s="8">
        <v>57460</v>
      </c>
      <c r="I72" s="8">
        <v>246837.5</v>
      </c>
      <c r="J72" s="100">
        <v>333984.45</v>
      </c>
      <c r="K72" s="33">
        <f t="shared" si="5"/>
        <v>13968568.629999999</v>
      </c>
      <c r="L72" s="15">
        <v>49200</v>
      </c>
      <c r="M72" s="16">
        <v>13095.29</v>
      </c>
      <c r="N72" s="16">
        <v>1745.11</v>
      </c>
      <c r="O72" s="35">
        <f t="shared" si="3"/>
        <v>64040.4</v>
      </c>
      <c r="P72" s="70">
        <v>823657.72</v>
      </c>
      <c r="Q72" s="36">
        <f t="shared" si="4"/>
        <v>14856266.75</v>
      </c>
    </row>
    <row r="73" spans="1:17" ht="14.4" x14ac:dyDescent="0.3">
      <c r="A73" s="11" t="s">
        <v>141</v>
      </c>
      <c r="B73" s="5" t="s">
        <v>142</v>
      </c>
      <c r="C73" s="105">
        <v>5777949</v>
      </c>
      <c r="D73" s="20">
        <v>460411</v>
      </c>
      <c r="E73" s="104">
        <v>13792</v>
      </c>
      <c r="F73" s="8">
        <v>6760581.4600000046</v>
      </c>
      <c r="G73" s="8">
        <v>7127</v>
      </c>
      <c r="H73" s="8">
        <v>56996</v>
      </c>
      <c r="I73" s="8">
        <v>273787.5</v>
      </c>
      <c r="J73" s="100">
        <v>335372.83</v>
      </c>
      <c r="K73" s="33">
        <f t="shared" si="5"/>
        <v>13015271.130000005</v>
      </c>
      <c r="L73" s="15">
        <v>49200</v>
      </c>
      <c r="M73" s="16">
        <v>13051.07</v>
      </c>
      <c r="N73" s="16">
        <v>1739.22</v>
      </c>
      <c r="O73" s="35">
        <f t="shared" si="3"/>
        <v>63990.29</v>
      </c>
      <c r="P73" s="70">
        <v>457351.37</v>
      </c>
      <c r="Q73" s="36">
        <f t="shared" si="4"/>
        <v>13536612.790000003</v>
      </c>
    </row>
    <row r="74" spans="1:17" ht="14.4" x14ac:dyDescent="0.3">
      <c r="A74" s="11" t="s">
        <v>143</v>
      </c>
      <c r="B74" s="5" t="s">
        <v>144</v>
      </c>
      <c r="C74" s="105">
        <v>3130642</v>
      </c>
      <c r="D74" s="20">
        <v>246950</v>
      </c>
      <c r="E74" s="104">
        <v>7398</v>
      </c>
      <c r="F74" s="8">
        <v>3207604.3799999994</v>
      </c>
      <c r="G74" s="8">
        <v>3488</v>
      </c>
      <c r="H74" s="8">
        <v>27868</v>
      </c>
      <c r="I74" s="8">
        <v>102200</v>
      </c>
      <c r="J74" s="100">
        <v>115384.48</v>
      </c>
      <c r="K74" s="33">
        <f t="shared" si="5"/>
        <v>6610765.8999999985</v>
      </c>
      <c r="L74" s="15">
        <v>36600</v>
      </c>
      <c r="M74" s="16">
        <v>5586.89</v>
      </c>
      <c r="N74" s="16">
        <v>744.52</v>
      </c>
      <c r="O74" s="35">
        <f t="shared" si="3"/>
        <v>42931.409999999996</v>
      </c>
      <c r="P74" s="70">
        <v>1065059.0900000001</v>
      </c>
      <c r="Q74" s="36">
        <f t="shared" si="4"/>
        <v>7718756.3999999985</v>
      </c>
    </row>
    <row r="75" spans="1:17" ht="14.4" x14ac:dyDescent="0.3">
      <c r="A75" s="11" t="s">
        <v>145</v>
      </c>
      <c r="B75" s="5" t="s">
        <v>146</v>
      </c>
      <c r="C75" s="105">
        <v>4508262</v>
      </c>
      <c r="D75" s="20">
        <v>362974</v>
      </c>
      <c r="E75" s="104">
        <v>10873</v>
      </c>
      <c r="F75" s="8">
        <v>4410329.6400000015</v>
      </c>
      <c r="G75" s="8">
        <v>5427</v>
      </c>
      <c r="H75" s="8">
        <v>43276</v>
      </c>
      <c r="I75" s="8">
        <v>283850</v>
      </c>
      <c r="J75" s="100">
        <v>331488.93000000005</v>
      </c>
      <c r="K75" s="33">
        <f t="shared" si="5"/>
        <v>9293502.7100000009</v>
      </c>
      <c r="L75" s="15">
        <v>49200</v>
      </c>
      <c r="M75" s="16">
        <v>8204.19</v>
      </c>
      <c r="N75" s="16">
        <v>1093.31</v>
      </c>
      <c r="O75" s="35">
        <f t="shared" si="3"/>
        <v>58497.5</v>
      </c>
      <c r="P75" s="70">
        <v>284635.8</v>
      </c>
      <c r="Q75" s="36">
        <f t="shared" si="4"/>
        <v>9636636.0100000016</v>
      </c>
    </row>
    <row r="76" spans="1:17" ht="14.4" x14ac:dyDescent="0.3">
      <c r="A76" s="11" t="s">
        <v>147</v>
      </c>
      <c r="B76" s="5" t="s">
        <v>148</v>
      </c>
      <c r="C76" s="105">
        <v>2810537</v>
      </c>
      <c r="D76" s="20">
        <v>224599</v>
      </c>
      <c r="E76" s="104">
        <v>6728</v>
      </c>
      <c r="F76" s="8">
        <v>2409542.1799999997</v>
      </c>
      <c r="G76" s="8">
        <v>2971</v>
      </c>
      <c r="H76" s="8">
        <v>23844</v>
      </c>
      <c r="I76" s="8">
        <v>163012.5</v>
      </c>
      <c r="J76" s="100">
        <v>115208.33</v>
      </c>
      <c r="K76" s="33">
        <f t="shared" si="5"/>
        <v>5526025.3499999996</v>
      </c>
      <c r="L76" s="15">
        <v>36600</v>
      </c>
      <c r="M76" s="16">
        <v>4761.8599999999997</v>
      </c>
      <c r="N76" s="16">
        <v>634.58000000000004</v>
      </c>
      <c r="O76" s="35">
        <f t="shared" si="3"/>
        <v>41996.44</v>
      </c>
      <c r="P76" s="70">
        <v>371939.45999999996</v>
      </c>
      <c r="Q76" s="36">
        <f t="shared" si="4"/>
        <v>5939961.25</v>
      </c>
    </row>
    <row r="77" spans="1:17" ht="14.4" x14ac:dyDescent="0.3">
      <c r="A77" s="11" t="s">
        <v>149</v>
      </c>
      <c r="B77" s="5" t="s">
        <v>150</v>
      </c>
      <c r="C77" s="105">
        <v>26895342</v>
      </c>
      <c r="D77" s="20">
        <v>2140652</v>
      </c>
      <c r="E77" s="104">
        <v>64121</v>
      </c>
      <c r="F77" s="8">
        <v>21450205.539999913</v>
      </c>
      <c r="G77" s="8">
        <v>26281</v>
      </c>
      <c r="H77" s="8">
        <v>210124</v>
      </c>
      <c r="I77" s="8">
        <v>1336037.5</v>
      </c>
      <c r="J77" s="100">
        <v>1264926.8400000001</v>
      </c>
      <c r="K77" s="33">
        <f t="shared" si="5"/>
        <v>50857836.199999914</v>
      </c>
      <c r="L77" s="15">
        <v>165600</v>
      </c>
      <c r="M77" s="16">
        <v>48034.5</v>
      </c>
      <c r="N77" s="16">
        <v>6401.19</v>
      </c>
      <c r="O77" s="35">
        <f t="shared" si="3"/>
        <v>220035.69</v>
      </c>
      <c r="P77" s="70">
        <v>1098079.8899999999</v>
      </c>
      <c r="Q77" s="36">
        <f t="shared" si="4"/>
        <v>52175951.779999912</v>
      </c>
    </row>
    <row r="78" spans="1:17" ht="14.4" x14ac:dyDescent="0.3">
      <c r="A78" s="11" t="s">
        <v>151</v>
      </c>
      <c r="B78" s="5" t="s">
        <v>152</v>
      </c>
      <c r="C78" s="105">
        <v>5200191</v>
      </c>
      <c r="D78" s="20">
        <v>414669</v>
      </c>
      <c r="E78" s="104">
        <v>12422</v>
      </c>
      <c r="F78" s="8">
        <v>6271507.4300000044</v>
      </c>
      <c r="G78" s="8">
        <v>7651</v>
      </c>
      <c r="H78" s="8">
        <v>61324</v>
      </c>
      <c r="I78" s="8">
        <v>309312.5</v>
      </c>
      <c r="J78" s="100">
        <v>815462.25999999989</v>
      </c>
      <c r="K78" s="33">
        <f t="shared" si="5"/>
        <v>11461614.670000004</v>
      </c>
      <c r="L78" s="15">
        <v>49200</v>
      </c>
      <c r="M78" s="16">
        <v>10301.85</v>
      </c>
      <c r="N78" s="16">
        <v>1372.85</v>
      </c>
      <c r="O78" s="35">
        <f t="shared" si="3"/>
        <v>60874.7</v>
      </c>
      <c r="P78" s="70">
        <v>1798320.76</v>
      </c>
      <c r="Q78" s="36">
        <f t="shared" si="4"/>
        <v>13320810.130000003</v>
      </c>
    </row>
    <row r="79" spans="1:17" ht="14.4" x14ac:dyDescent="0.3">
      <c r="A79" s="11" t="s">
        <v>153</v>
      </c>
      <c r="B79" s="5" t="s">
        <v>154</v>
      </c>
      <c r="C79" s="105">
        <v>1311354</v>
      </c>
      <c r="D79" s="20">
        <v>105286</v>
      </c>
      <c r="E79" s="104">
        <v>3154</v>
      </c>
      <c r="F79" s="8">
        <v>1170672.1400000006</v>
      </c>
      <c r="G79" s="8">
        <v>1510</v>
      </c>
      <c r="H79" s="8">
        <v>12060</v>
      </c>
      <c r="I79" s="8">
        <v>37100</v>
      </c>
      <c r="J79" s="100">
        <v>110652.19999999998</v>
      </c>
      <c r="K79" s="33">
        <f t="shared" si="5"/>
        <v>2530483.9400000004</v>
      </c>
      <c r="L79" s="15">
        <v>22200</v>
      </c>
      <c r="M79" s="16">
        <v>2636.37</v>
      </c>
      <c r="N79" s="16">
        <v>351.33</v>
      </c>
      <c r="O79" s="35">
        <f t="shared" si="3"/>
        <v>25187.7</v>
      </c>
      <c r="P79" s="70">
        <v>348523.86000000004</v>
      </c>
      <c r="Q79" s="36">
        <f t="shared" si="4"/>
        <v>2904195.5000000005</v>
      </c>
    </row>
    <row r="80" spans="1:17" ht="14.4" x14ac:dyDescent="0.3">
      <c r="A80" s="11" t="s">
        <v>155</v>
      </c>
      <c r="B80" s="5" t="s">
        <v>156</v>
      </c>
      <c r="C80" s="105">
        <v>4630496</v>
      </c>
      <c r="D80" s="20">
        <v>365878</v>
      </c>
      <c r="E80" s="104">
        <v>10961</v>
      </c>
      <c r="F80" s="8">
        <v>4214636.2200000044</v>
      </c>
      <c r="G80" s="8">
        <v>4809</v>
      </c>
      <c r="H80" s="8">
        <v>38428</v>
      </c>
      <c r="I80" s="8">
        <v>203263.65</v>
      </c>
      <c r="J80" s="100">
        <v>202528.52</v>
      </c>
      <c r="K80" s="33">
        <f t="shared" si="5"/>
        <v>9265943.3500000052</v>
      </c>
      <c r="L80" s="15">
        <v>49200</v>
      </c>
      <c r="M80" s="16">
        <v>9831.3799999999992</v>
      </c>
      <c r="N80" s="16">
        <v>1310.1500000000001</v>
      </c>
      <c r="O80" s="35">
        <f t="shared" si="3"/>
        <v>60341.53</v>
      </c>
      <c r="P80" s="70">
        <v>549346.48</v>
      </c>
      <c r="Q80" s="36">
        <f t="shared" si="4"/>
        <v>9875631.360000005</v>
      </c>
    </row>
    <row r="81" spans="1:17" ht="14.4" x14ac:dyDescent="0.3">
      <c r="A81" s="11" t="s">
        <v>157</v>
      </c>
      <c r="B81" s="5" t="s">
        <v>158</v>
      </c>
      <c r="C81" s="105">
        <v>3920507</v>
      </c>
      <c r="D81" s="20">
        <v>313903</v>
      </c>
      <c r="E81" s="104">
        <v>9403</v>
      </c>
      <c r="F81" s="8">
        <v>4134483.3000000031</v>
      </c>
      <c r="G81" s="8">
        <v>4657</v>
      </c>
      <c r="H81" s="8">
        <v>37200</v>
      </c>
      <c r="I81" s="8">
        <v>176575</v>
      </c>
      <c r="J81" s="100">
        <v>331946.53999999998</v>
      </c>
      <c r="K81" s="33">
        <f t="shared" si="5"/>
        <v>8264781.7600000026</v>
      </c>
      <c r="L81" s="15">
        <v>49200</v>
      </c>
      <c r="M81" s="16">
        <v>7438.64</v>
      </c>
      <c r="N81" s="16">
        <v>991.29</v>
      </c>
      <c r="O81" s="35">
        <f t="shared" si="3"/>
        <v>57629.93</v>
      </c>
      <c r="P81" s="70">
        <v>2174323</v>
      </c>
      <c r="Q81" s="36">
        <f t="shared" si="4"/>
        <v>10496734.690000001</v>
      </c>
    </row>
    <row r="82" spans="1:17" ht="14.4" x14ac:dyDescent="0.3">
      <c r="A82" s="11" t="s">
        <v>159</v>
      </c>
      <c r="B82" s="5" t="s">
        <v>160</v>
      </c>
      <c r="C82" s="105">
        <v>1711984</v>
      </c>
      <c r="D82" s="20">
        <v>133927</v>
      </c>
      <c r="E82" s="104">
        <v>4012</v>
      </c>
      <c r="F82" s="8">
        <v>1414270.4899999995</v>
      </c>
      <c r="G82" s="8">
        <v>1919</v>
      </c>
      <c r="H82" s="8">
        <v>15304</v>
      </c>
      <c r="I82" s="8">
        <v>106750</v>
      </c>
      <c r="J82" s="100">
        <v>160554.25</v>
      </c>
      <c r="K82" s="33">
        <f t="shared" si="5"/>
        <v>3227612.2399999993</v>
      </c>
      <c r="L82" s="15">
        <v>22200</v>
      </c>
      <c r="M82" s="16">
        <v>3220.83</v>
      </c>
      <c r="N82" s="16">
        <v>429.22</v>
      </c>
      <c r="O82" s="35">
        <f t="shared" si="3"/>
        <v>25850.050000000003</v>
      </c>
      <c r="P82" s="70">
        <v>600975.35</v>
      </c>
      <c r="Q82" s="36">
        <f t="shared" si="4"/>
        <v>3854437.6399999992</v>
      </c>
    </row>
    <row r="83" spans="1:17" ht="14.4" x14ac:dyDescent="0.3">
      <c r="A83" s="11" t="s">
        <v>161</v>
      </c>
      <c r="B83" s="5" t="s">
        <v>162</v>
      </c>
      <c r="C83" s="105">
        <v>11144342</v>
      </c>
      <c r="D83" s="20">
        <v>884168</v>
      </c>
      <c r="E83" s="104">
        <v>26486</v>
      </c>
      <c r="F83" s="8">
        <v>10569274.730000025</v>
      </c>
      <c r="G83" s="8">
        <v>12145</v>
      </c>
      <c r="H83" s="8">
        <v>97028</v>
      </c>
      <c r="I83" s="8">
        <v>479941.5</v>
      </c>
      <c r="J83" s="100">
        <v>441471.09</v>
      </c>
      <c r="K83" s="33">
        <f t="shared" si="5"/>
        <v>22771914.140000027</v>
      </c>
      <c r="L83" s="15">
        <v>54000</v>
      </c>
      <c r="M83" s="16">
        <v>21604.11</v>
      </c>
      <c r="N83" s="16">
        <v>2879.01</v>
      </c>
      <c r="O83" s="35">
        <f t="shared" si="3"/>
        <v>78483.12</v>
      </c>
      <c r="P83" s="70">
        <v>730954.56</v>
      </c>
      <c r="Q83" s="36">
        <f t="shared" si="4"/>
        <v>23581351.820000026</v>
      </c>
    </row>
    <row r="84" spans="1:17" ht="14.4" x14ac:dyDescent="0.3">
      <c r="A84" s="11" t="s">
        <v>163</v>
      </c>
      <c r="B84" s="5" t="s">
        <v>164</v>
      </c>
      <c r="C84" s="105">
        <v>3295394</v>
      </c>
      <c r="D84" s="20">
        <v>262764</v>
      </c>
      <c r="E84" s="104">
        <v>7871</v>
      </c>
      <c r="F84" s="8">
        <v>3330023.6399999987</v>
      </c>
      <c r="G84" s="8">
        <v>3859</v>
      </c>
      <c r="H84" s="8">
        <v>30788</v>
      </c>
      <c r="I84" s="8">
        <v>146041.5</v>
      </c>
      <c r="J84" s="100">
        <v>131812.66999999998</v>
      </c>
      <c r="K84" s="33">
        <f t="shared" si="5"/>
        <v>6944928.4699999988</v>
      </c>
      <c r="L84" s="15">
        <v>36600</v>
      </c>
      <c r="M84" s="16">
        <v>6403.15</v>
      </c>
      <c r="N84" s="16">
        <v>853.3</v>
      </c>
      <c r="O84" s="35">
        <f t="shared" si="3"/>
        <v>43856.450000000004</v>
      </c>
      <c r="P84" s="70">
        <v>462957.44</v>
      </c>
      <c r="Q84" s="36">
        <f t="shared" si="4"/>
        <v>7451742.3599999994</v>
      </c>
    </row>
    <row r="85" spans="1:17" ht="14.4" x14ac:dyDescent="0.3">
      <c r="A85" s="11" t="s">
        <v>165</v>
      </c>
      <c r="B85" s="5" t="s">
        <v>166</v>
      </c>
      <c r="C85" s="105">
        <v>1317354</v>
      </c>
      <c r="D85" s="20">
        <v>104216</v>
      </c>
      <c r="E85" s="104">
        <v>3122</v>
      </c>
      <c r="F85" s="8">
        <v>1440703.4800000002</v>
      </c>
      <c r="G85" s="8">
        <v>1486</v>
      </c>
      <c r="H85" s="8">
        <v>11872</v>
      </c>
      <c r="I85" s="8">
        <v>54075</v>
      </c>
      <c r="J85" s="100">
        <v>88245</v>
      </c>
      <c r="K85" s="33">
        <f t="shared" si="5"/>
        <v>2844583.4800000004</v>
      </c>
      <c r="L85" s="15">
        <v>22200</v>
      </c>
      <c r="M85" s="16">
        <v>2358.81</v>
      </c>
      <c r="N85" s="16">
        <v>314.33999999999997</v>
      </c>
      <c r="O85" s="35">
        <f t="shared" si="3"/>
        <v>24873.15</v>
      </c>
      <c r="P85" s="70">
        <v>51204.799999999996</v>
      </c>
      <c r="Q85" s="36">
        <f t="shared" si="4"/>
        <v>2920661.43</v>
      </c>
    </row>
    <row r="86" spans="1:17" ht="14.4" x14ac:dyDescent="0.3">
      <c r="A86" s="11" t="s">
        <v>167</v>
      </c>
      <c r="B86" s="5" t="s">
        <v>168</v>
      </c>
      <c r="C86" s="105">
        <v>10717986</v>
      </c>
      <c r="D86" s="20">
        <v>856525</v>
      </c>
      <c r="E86" s="104">
        <v>25656</v>
      </c>
      <c r="F86" s="8">
        <v>10789790.730000027</v>
      </c>
      <c r="G86" s="8">
        <v>11527</v>
      </c>
      <c r="H86" s="8">
        <v>92076</v>
      </c>
      <c r="I86" s="8">
        <v>363212.5</v>
      </c>
      <c r="J86" s="100">
        <v>793778.71000000008</v>
      </c>
      <c r="K86" s="33">
        <f t="shared" si="5"/>
        <v>22062994.520000026</v>
      </c>
      <c r="L86" s="15">
        <v>54000</v>
      </c>
      <c r="M86" s="16">
        <v>20141.240000000002</v>
      </c>
      <c r="N86" s="16">
        <v>2684.07</v>
      </c>
      <c r="O86" s="35">
        <f t="shared" si="3"/>
        <v>76825.310000000012</v>
      </c>
      <c r="P86" s="70">
        <v>1039213.5599999999</v>
      </c>
      <c r="Q86" s="36">
        <f t="shared" si="4"/>
        <v>23179033.390000023</v>
      </c>
    </row>
    <row r="87" spans="1:17" ht="14.4" x14ac:dyDescent="0.3">
      <c r="A87" s="11" t="s">
        <v>169</v>
      </c>
      <c r="B87" s="5" t="s">
        <v>170</v>
      </c>
      <c r="C87" s="105">
        <v>3276438</v>
      </c>
      <c r="D87" s="20">
        <v>261533</v>
      </c>
      <c r="E87" s="104">
        <v>7834</v>
      </c>
      <c r="F87" s="8">
        <v>3221191.2199999969</v>
      </c>
      <c r="G87" s="8">
        <v>4074</v>
      </c>
      <c r="H87" s="8">
        <v>32600</v>
      </c>
      <c r="I87" s="8">
        <v>212537.5</v>
      </c>
      <c r="J87" s="100">
        <v>305012.53000000003</v>
      </c>
      <c r="K87" s="33">
        <f t="shared" si="5"/>
        <v>6711195.1899999967</v>
      </c>
      <c r="L87" s="15">
        <v>35075</v>
      </c>
      <c r="M87" s="16">
        <v>6193.46</v>
      </c>
      <c r="N87" s="16">
        <v>825.36</v>
      </c>
      <c r="O87" s="35">
        <f t="shared" si="3"/>
        <v>42093.82</v>
      </c>
      <c r="P87" s="70">
        <v>672773.36</v>
      </c>
      <c r="Q87" s="36">
        <f t="shared" si="4"/>
        <v>7426062.3699999973</v>
      </c>
    </row>
    <row r="88" spans="1:17" ht="14.4" x14ac:dyDescent="0.3">
      <c r="A88" s="11" t="s">
        <v>171</v>
      </c>
      <c r="B88" s="5" t="s">
        <v>172</v>
      </c>
      <c r="C88" s="105">
        <v>450107</v>
      </c>
      <c r="D88" s="20">
        <v>35811</v>
      </c>
      <c r="E88" s="104">
        <v>1073</v>
      </c>
      <c r="F88" s="8">
        <v>458109.9599999999</v>
      </c>
      <c r="G88" s="8">
        <v>600</v>
      </c>
      <c r="H88" s="8">
        <v>4780</v>
      </c>
      <c r="I88" s="8">
        <v>30275</v>
      </c>
      <c r="J88" s="100">
        <v>48741.619999999995</v>
      </c>
      <c r="K88" s="33">
        <f t="shared" si="5"/>
        <v>932014.34</v>
      </c>
      <c r="L88" s="15">
        <v>22200</v>
      </c>
      <c r="M88" s="16">
        <v>1151.3900000000001</v>
      </c>
      <c r="N88" s="16">
        <v>153.44</v>
      </c>
      <c r="O88" s="35">
        <f t="shared" si="3"/>
        <v>23504.829999999998</v>
      </c>
      <c r="P88" s="70">
        <v>70766.84</v>
      </c>
      <c r="Q88" s="36">
        <f t="shared" si="4"/>
        <v>1026286.0099999999</v>
      </c>
    </row>
    <row r="89" spans="1:17" ht="14.4" x14ac:dyDescent="0.3">
      <c r="A89" s="11" t="s">
        <v>173</v>
      </c>
      <c r="B89" s="5" t="s">
        <v>174</v>
      </c>
      <c r="C89" s="105">
        <v>263183368</v>
      </c>
      <c r="D89" s="20">
        <v>20967788</v>
      </c>
      <c r="E89" s="104">
        <v>628091</v>
      </c>
      <c r="F89" s="8">
        <v>162973916.07001057</v>
      </c>
      <c r="G89" s="8">
        <v>174834</v>
      </c>
      <c r="H89" s="8">
        <v>1408753.15</v>
      </c>
      <c r="I89" s="8">
        <v>3877033.5</v>
      </c>
      <c r="J89" s="100">
        <v>9007962.0800000001</v>
      </c>
      <c r="K89" s="33">
        <f t="shared" si="5"/>
        <v>444205821.64001054</v>
      </c>
      <c r="L89" s="15">
        <v>342600</v>
      </c>
      <c r="M89" s="16">
        <v>315245.49</v>
      </c>
      <c r="N89" s="16">
        <v>42010.35</v>
      </c>
      <c r="O89" s="35">
        <f t="shared" si="3"/>
        <v>699855.84</v>
      </c>
      <c r="P89" s="70">
        <v>10083367.430000002</v>
      </c>
      <c r="Q89" s="36">
        <f t="shared" si="4"/>
        <v>454989044.91001052</v>
      </c>
    </row>
    <row r="90" spans="1:17" ht="14.4" x14ac:dyDescent="0.3">
      <c r="A90" s="11" t="s">
        <v>175</v>
      </c>
      <c r="B90" s="5" t="s">
        <v>176</v>
      </c>
      <c r="C90" s="105">
        <v>881177</v>
      </c>
      <c r="D90" s="20">
        <v>69126</v>
      </c>
      <c r="E90" s="104">
        <v>2071</v>
      </c>
      <c r="F90" s="8">
        <v>815628.23000000021</v>
      </c>
      <c r="G90" s="8">
        <v>1011</v>
      </c>
      <c r="H90" s="8">
        <v>8104</v>
      </c>
      <c r="I90" s="8">
        <v>33250</v>
      </c>
      <c r="J90" s="100">
        <v>142297.91</v>
      </c>
      <c r="K90" s="33">
        <f t="shared" si="5"/>
        <v>1668069.3200000003</v>
      </c>
      <c r="L90" s="15">
        <v>22200</v>
      </c>
      <c r="M90" s="16">
        <v>1429.7</v>
      </c>
      <c r="N90" s="16">
        <v>190.53</v>
      </c>
      <c r="O90" s="35">
        <f t="shared" si="3"/>
        <v>23820.23</v>
      </c>
      <c r="P90" s="70">
        <v>146071.25</v>
      </c>
      <c r="Q90" s="36">
        <f t="shared" si="4"/>
        <v>1837960.8000000003</v>
      </c>
    </row>
    <row r="91" spans="1:17" ht="14.4" x14ac:dyDescent="0.3">
      <c r="A91" s="11" t="s">
        <v>177</v>
      </c>
      <c r="B91" s="5" t="s">
        <v>178</v>
      </c>
      <c r="C91" s="105">
        <v>16188285</v>
      </c>
      <c r="D91" s="20">
        <v>1299361</v>
      </c>
      <c r="E91" s="104">
        <v>38916</v>
      </c>
      <c r="F91" s="8">
        <v>13839294.570000049</v>
      </c>
      <c r="G91" s="8">
        <v>15240</v>
      </c>
      <c r="H91" s="8">
        <v>123008</v>
      </c>
      <c r="I91" s="8">
        <v>562203.5</v>
      </c>
      <c r="J91" s="100">
        <v>679498.63000000012</v>
      </c>
      <c r="K91" s="33">
        <f t="shared" si="5"/>
        <v>31386809.44000005</v>
      </c>
      <c r="L91" s="15">
        <v>54000</v>
      </c>
      <c r="M91" s="16">
        <v>27671.75</v>
      </c>
      <c r="N91" s="16">
        <v>3687.6</v>
      </c>
      <c r="O91" s="35">
        <f t="shared" si="3"/>
        <v>85359.35</v>
      </c>
      <c r="P91" s="70">
        <v>234432.88999999998</v>
      </c>
      <c r="Q91" s="36">
        <f t="shared" si="4"/>
        <v>31706601.680000052</v>
      </c>
    </row>
    <row r="92" spans="1:17" ht="14.4" x14ac:dyDescent="0.3">
      <c r="A92" s="11" t="s">
        <v>179</v>
      </c>
      <c r="B92" s="5" t="s">
        <v>180</v>
      </c>
      <c r="C92" s="105">
        <v>5674987</v>
      </c>
      <c r="D92" s="20">
        <v>452449</v>
      </c>
      <c r="E92" s="104">
        <v>13554</v>
      </c>
      <c r="F92" s="8">
        <v>5486836.930000009</v>
      </c>
      <c r="G92" s="8">
        <v>6792</v>
      </c>
      <c r="H92" s="8">
        <v>54248</v>
      </c>
      <c r="I92" s="8">
        <v>277550</v>
      </c>
      <c r="J92" s="100">
        <v>580379.77</v>
      </c>
      <c r="K92" s="33">
        <f t="shared" si="5"/>
        <v>11386037.160000009</v>
      </c>
      <c r="L92" s="15">
        <v>49200</v>
      </c>
      <c r="M92" s="16">
        <v>10605.33</v>
      </c>
      <c r="N92" s="16">
        <v>1413.29</v>
      </c>
      <c r="O92" s="35">
        <f t="shared" si="3"/>
        <v>61218.62</v>
      </c>
      <c r="P92" s="70">
        <v>475815.18000000005</v>
      </c>
      <c r="Q92" s="36">
        <f t="shared" si="4"/>
        <v>11923070.960000008</v>
      </c>
    </row>
    <row r="93" spans="1:17" ht="14.4" x14ac:dyDescent="0.3">
      <c r="A93" s="11" t="s">
        <v>181</v>
      </c>
      <c r="B93" s="5" t="s">
        <v>182</v>
      </c>
      <c r="C93" s="105">
        <v>24195884</v>
      </c>
      <c r="D93" s="20">
        <v>1918611</v>
      </c>
      <c r="E93" s="104">
        <v>57474</v>
      </c>
      <c r="F93" s="8">
        <v>17920840.819999993</v>
      </c>
      <c r="G93" s="8">
        <v>19129</v>
      </c>
      <c r="H93" s="8">
        <v>153304</v>
      </c>
      <c r="I93" s="8">
        <v>628162.5</v>
      </c>
      <c r="J93" s="100">
        <v>762998.70000000007</v>
      </c>
      <c r="K93" s="33">
        <f t="shared" si="5"/>
        <v>44130406.61999999</v>
      </c>
      <c r="L93" s="15">
        <v>165600</v>
      </c>
      <c r="M93" s="16">
        <v>47471.01</v>
      </c>
      <c r="N93" s="16">
        <v>6326.1</v>
      </c>
      <c r="O93" s="35">
        <f t="shared" si="3"/>
        <v>219397.11000000002</v>
      </c>
      <c r="P93" s="70">
        <v>1945355.7600000005</v>
      </c>
      <c r="Q93" s="36">
        <f t="shared" si="4"/>
        <v>46295159.489999987</v>
      </c>
    </row>
    <row r="94" spans="1:17" ht="14.4" x14ac:dyDescent="0.3">
      <c r="A94" s="11" t="s">
        <v>183</v>
      </c>
      <c r="B94" s="5" t="s">
        <v>184</v>
      </c>
      <c r="C94" s="105">
        <v>3719389</v>
      </c>
      <c r="D94" s="20">
        <v>295549</v>
      </c>
      <c r="E94" s="104">
        <v>8854</v>
      </c>
      <c r="F94" s="8">
        <v>3618553.2399999988</v>
      </c>
      <c r="G94" s="8">
        <v>4533</v>
      </c>
      <c r="H94" s="8">
        <v>36240</v>
      </c>
      <c r="I94" s="8">
        <v>171062.5</v>
      </c>
      <c r="J94" s="100">
        <v>367950.6</v>
      </c>
      <c r="K94" s="33">
        <f t="shared" si="5"/>
        <v>7486230.1399999987</v>
      </c>
      <c r="L94" s="15">
        <v>36600</v>
      </c>
      <c r="M94" s="16">
        <v>6377.61</v>
      </c>
      <c r="N94" s="16">
        <v>849.89</v>
      </c>
      <c r="O94" s="35">
        <f t="shared" si="3"/>
        <v>43827.5</v>
      </c>
      <c r="P94" s="70">
        <v>256208.76</v>
      </c>
      <c r="Q94" s="36">
        <f t="shared" si="4"/>
        <v>7786266.3999999985</v>
      </c>
    </row>
    <row r="95" spans="1:17" ht="14.4" x14ac:dyDescent="0.3">
      <c r="A95" s="11" t="s">
        <v>185</v>
      </c>
      <c r="B95" s="5" t="s">
        <v>186</v>
      </c>
      <c r="C95" s="105">
        <v>6889651</v>
      </c>
      <c r="D95" s="20">
        <v>547791</v>
      </c>
      <c r="E95" s="104">
        <v>16410</v>
      </c>
      <c r="F95" s="8">
        <v>6958833.0000000075</v>
      </c>
      <c r="G95" s="8">
        <v>8673</v>
      </c>
      <c r="H95" s="8">
        <v>69320</v>
      </c>
      <c r="I95" s="8">
        <v>398125</v>
      </c>
      <c r="J95" s="100">
        <v>673368.09</v>
      </c>
      <c r="K95" s="33">
        <f t="shared" si="5"/>
        <v>14215434.910000008</v>
      </c>
      <c r="L95" s="15">
        <v>49200</v>
      </c>
      <c r="M95" s="16">
        <v>11577.9</v>
      </c>
      <c r="N95" s="16">
        <v>1542.9</v>
      </c>
      <c r="O95" s="35">
        <f t="shared" si="3"/>
        <v>62320.800000000003</v>
      </c>
      <c r="P95" s="70">
        <v>1262466.8900000001</v>
      </c>
      <c r="Q95" s="36">
        <f t="shared" si="4"/>
        <v>15540222.600000009</v>
      </c>
    </row>
    <row r="96" spans="1:17" ht="14.4" x14ac:dyDescent="0.3">
      <c r="A96" s="11" t="s">
        <v>187</v>
      </c>
      <c r="B96" s="5" t="s">
        <v>188</v>
      </c>
      <c r="C96" s="105">
        <v>4116106</v>
      </c>
      <c r="D96" s="20">
        <v>329437</v>
      </c>
      <c r="E96" s="104">
        <v>9869</v>
      </c>
      <c r="F96" s="8">
        <v>3880966.4500000044</v>
      </c>
      <c r="G96" s="8">
        <v>3975</v>
      </c>
      <c r="H96" s="8">
        <v>31772</v>
      </c>
      <c r="I96" s="8">
        <v>117512.5</v>
      </c>
      <c r="J96" s="100">
        <v>222439.47999999998</v>
      </c>
      <c r="K96" s="33">
        <f t="shared" si="5"/>
        <v>8267198.4700000044</v>
      </c>
      <c r="L96" s="15">
        <v>49200</v>
      </c>
      <c r="M96" s="16">
        <v>8094.77</v>
      </c>
      <c r="N96" s="16">
        <v>1078.73</v>
      </c>
      <c r="O96" s="35">
        <f t="shared" si="3"/>
        <v>58373.500000000007</v>
      </c>
      <c r="P96" s="70">
        <v>855164.38000000012</v>
      </c>
      <c r="Q96" s="36">
        <f t="shared" si="4"/>
        <v>9180736.3500000052</v>
      </c>
    </row>
    <row r="97" spans="1:17" ht="14.4" x14ac:dyDescent="0.3">
      <c r="A97" s="11" t="s">
        <v>189</v>
      </c>
      <c r="B97" s="5" t="s">
        <v>190</v>
      </c>
      <c r="C97" s="105">
        <v>13404214</v>
      </c>
      <c r="D97" s="20">
        <v>1060441</v>
      </c>
      <c r="E97" s="104">
        <v>31767</v>
      </c>
      <c r="F97" s="8">
        <v>13130252.750000035</v>
      </c>
      <c r="G97" s="8">
        <v>14472</v>
      </c>
      <c r="H97" s="8">
        <v>115452</v>
      </c>
      <c r="I97" s="8">
        <v>452991.5</v>
      </c>
      <c r="J97" s="100">
        <v>751519.3600000001</v>
      </c>
      <c r="K97" s="33">
        <f t="shared" si="5"/>
        <v>27458070.890000038</v>
      </c>
      <c r="L97" s="15">
        <v>54000</v>
      </c>
      <c r="M97" s="16">
        <v>27856.28</v>
      </c>
      <c r="N97" s="16">
        <v>3712.19</v>
      </c>
      <c r="O97" s="35">
        <f t="shared" si="3"/>
        <v>85568.47</v>
      </c>
      <c r="P97" s="70">
        <v>696804.36999999988</v>
      </c>
      <c r="Q97" s="36">
        <f t="shared" si="4"/>
        <v>28240443.730000038</v>
      </c>
    </row>
    <row r="98" spans="1:17" ht="14.4" x14ac:dyDescent="0.3">
      <c r="A98" s="11" t="s">
        <v>191</v>
      </c>
      <c r="B98" s="5" t="s">
        <v>192</v>
      </c>
      <c r="C98" s="105">
        <v>3759066</v>
      </c>
      <c r="D98" s="20">
        <v>299532</v>
      </c>
      <c r="E98" s="104">
        <v>8973</v>
      </c>
      <c r="F98" s="8">
        <v>3339662.6799999974</v>
      </c>
      <c r="G98" s="8">
        <v>4377</v>
      </c>
      <c r="H98" s="8">
        <v>34964</v>
      </c>
      <c r="I98" s="8">
        <v>235697.06</v>
      </c>
      <c r="J98" s="100">
        <v>323378.90999999992</v>
      </c>
      <c r="K98" s="33">
        <f t="shared" si="5"/>
        <v>7358892.8299999973</v>
      </c>
      <c r="L98" s="15">
        <v>49200</v>
      </c>
      <c r="M98" s="16">
        <v>7694.08</v>
      </c>
      <c r="N98" s="16">
        <v>1025.33</v>
      </c>
      <c r="O98" s="35">
        <f t="shared" si="3"/>
        <v>57919.41</v>
      </c>
      <c r="P98" s="70">
        <v>524456.07999999996</v>
      </c>
      <c r="Q98" s="36">
        <f t="shared" si="4"/>
        <v>7941268.3199999975</v>
      </c>
    </row>
    <row r="99" spans="1:17" ht="14.4" x14ac:dyDescent="0.3">
      <c r="A99" s="11" t="s">
        <v>193</v>
      </c>
      <c r="B99" s="5" t="s">
        <v>194</v>
      </c>
      <c r="C99" s="105">
        <v>1204329</v>
      </c>
      <c r="D99" s="20">
        <v>96458</v>
      </c>
      <c r="E99" s="104">
        <v>2889</v>
      </c>
      <c r="F99" s="8">
        <v>1340705.1499999999</v>
      </c>
      <c r="G99" s="8">
        <v>1794</v>
      </c>
      <c r="H99" s="8">
        <v>14344</v>
      </c>
      <c r="I99" s="8">
        <v>40775</v>
      </c>
      <c r="J99" s="100">
        <v>214538.27999999997</v>
      </c>
      <c r="K99" s="33">
        <f t="shared" si="5"/>
        <v>2486755.87</v>
      </c>
      <c r="L99" s="15">
        <v>22200</v>
      </c>
      <c r="M99" s="16">
        <v>2822.8</v>
      </c>
      <c r="N99" s="16">
        <v>376.17</v>
      </c>
      <c r="O99" s="35">
        <f t="shared" si="3"/>
        <v>25398.969999999998</v>
      </c>
      <c r="P99" s="70">
        <v>140234.03</v>
      </c>
      <c r="Q99" s="36">
        <f t="shared" si="4"/>
        <v>2652388.87</v>
      </c>
    </row>
    <row r="100" spans="1:17" ht="14.4" x14ac:dyDescent="0.3">
      <c r="A100" s="11" t="s">
        <v>195</v>
      </c>
      <c r="B100" s="5" t="s">
        <v>196</v>
      </c>
      <c r="C100" s="105">
        <v>2421646</v>
      </c>
      <c r="D100" s="20">
        <v>193878</v>
      </c>
      <c r="E100" s="104">
        <v>5808</v>
      </c>
      <c r="F100" s="8">
        <v>2614638.8399999947</v>
      </c>
      <c r="G100" s="8">
        <v>3386</v>
      </c>
      <c r="H100" s="8">
        <v>27164</v>
      </c>
      <c r="I100" s="8">
        <v>148750</v>
      </c>
      <c r="J100" s="100">
        <v>318699.06</v>
      </c>
      <c r="K100" s="33">
        <f t="shared" si="5"/>
        <v>5096571.7799999947</v>
      </c>
      <c r="L100" s="15">
        <v>36600</v>
      </c>
      <c r="M100" s="16">
        <v>4696.66</v>
      </c>
      <c r="N100" s="16">
        <v>625.89</v>
      </c>
      <c r="O100" s="35">
        <f t="shared" si="3"/>
        <v>41922.550000000003</v>
      </c>
      <c r="P100" s="70">
        <v>741950.19000000006</v>
      </c>
      <c r="Q100" s="36">
        <f t="shared" si="4"/>
        <v>5880444.5199999949</v>
      </c>
    </row>
    <row r="101" spans="1:17" ht="14.4" x14ac:dyDescent="0.3">
      <c r="A101" s="11" t="s">
        <v>197</v>
      </c>
      <c r="B101" s="5" t="s">
        <v>198</v>
      </c>
      <c r="C101" s="105">
        <v>4280577</v>
      </c>
      <c r="D101" s="20">
        <v>337217</v>
      </c>
      <c r="E101" s="104">
        <v>10100</v>
      </c>
      <c r="F101" s="8">
        <v>4111497.0100000012</v>
      </c>
      <c r="G101" s="8">
        <v>5039</v>
      </c>
      <c r="H101" s="8">
        <v>40280</v>
      </c>
      <c r="I101" s="8">
        <v>248500</v>
      </c>
      <c r="J101" s="100">
        <v>443838.06</v>
      </c>
      <c r="K101" s="33">
        <f t="shared" si="5"/>
        <v>8589371.9500000011</v>
      </c>
      <c r="L101" s="15">
        <v>49200</v>
      </c>
      <c r="M101" s="16">
        <v>7721.53</v>
      </c>
      <c r="N101" s="16">
        <v>1028.99</v>
      </c>
      <c r="O101" s="35">
        <f t="shared" si="3"/>
        <v>57950.52</v>
      </c>
      <c r="P101" s="70">
        <v>482122.71</v>
      </c>
      <c r="Q101" s="36">
        <f t="shared" si="4"/>
        <v>9129445.1800000016</v>
      </c>
    </row>
    <row r="102" spans="1:17" ht="14.4" x14ac:dyDescent="0.3">
      <c r="A102" s="11" t="s">
        <v>199</v>
      </c>
      <c r="B102" s="5" t="s">
        <v>200</v>
      </c>
      <c r="C102" s="105">
        <v>2903434</v>
      </c>
      <c r="D102" s="20">
        <v>232110</v>
      </c>
      <c r="E102" s="104">
        <v>6953</v>
      </c>
      <c r="F102" s="8">
        <v>3208646.4499999979</v>
      </c>
      <c r="G102" s="8">
        <v>3713</v>
      </c>
      <c r="H102" s="8">
        <v>29692</v>
      </c>
      <c r="I102" s="8">
        <v>125912.5</v>
      </c>
      <c r="J102" s="100">
        <v>219870.61000000002</v>
      </c>
      <c r="K102" s="33">
        <f t="shared" si="5"/>
        <v>6290590.3399999971</v>
      </c>
      <c r="L102" s="15">
        <v>49200</v>
      </c>
      <c r="M102" s="16">
        <v>6290.68</v>
      </c>
      <c r="N102" s="16">
        <v>838.31</v>
      </c>
      <c r="O102" s="35">
        <f t="shared" si="3"/>
        <v>56328.99</v>
      </c>
      <c r="P102" s="70">
        <v>1499787.73</v>
      </c>
      <c r="Q102" s="36">
        <f t="shared" si="4"/>
        <v>7846707.0599999968</v>
      </c>
    </row>
    <row r="103" spans="1:17" ht="14.4" x14ac:dyDescent="0.3">
      <c r="A103" s="11" t="s">
        <v>201</v>
      </c>
      <c r="B103" s="5" t="s">
        <v>202</v>
      </c>
      <c r="C103" s="105">
        <v>4954179</v>
      </c>
      <c r="D103" s="20">
        <v>401449</v>
      </c>
      <c r="E103" s="104">
        <v>12026</v>
      </c>
      <c r="F103" s="8">
        <v>5827947.8100000052</v>
      </c>
      <c r="G103" s="8">
        <v>6727</v>
      </c>
      <c r="H103" s="8">
        <v>53724</v>
      </c>
      <c r="I103" s="8">
        <v>248416.5</v>
      </c>
      <c r="J103" s="100">
        <v>965324.2</v>
      </c>
      <c r="K103" s="33">
        <f t="shared" si="5"/>
        <v>10539145.110000007</v>
      </c>
      <c r="L103" s="15">
        <v>49200</v>
      </c>
      <c r="M103" s="16">
        <v>10269.44</v>
      </c>
      <c r="N103" s="16">
        <v>1368.53</v>
      </c>
      <c r="O103" s="35">
        <f t="shared" si="3"/>
        <v>60837.97</v>
      </c>
      <c r="P103" s="70">
        <v>415986.04000000004</v>
      </c>
      <c r="Q103" s="36">
        <f t="shared" si="4"/>
        <v>11015969.120000008</v>
      </c>
    </row>
    <row r="104" spans="1:17" ht="14.4" x14ac:dyDescent="0.3">
      <c r="A104" s="11" t="s">
        <v>203</v>
      </c>
      <c r="B104" s="5" t="s">
        <v>204</v>
      </c>
      <c r="C104" s="105">
        <v>1809027</v>
      </c>
      <c r="D104" s="20">
        <v>144707</v>
      </c>
      <c r="E104" s="104">
        <v>4335</v>
      </c>
      <c r="F104" s="8">
        <v>1923210.0399999996</v>
      </c>
      <c r="G104" s="8">
        <v>2122</v>
      </c>
      <c r="H104" s="8">
        <v>16964</v>
      </c>
      <c r="I104" s="8">
        <v>98087.5</v>
      </c>
      <c r="J104" s="100">
        <v>203219.17999999996</v>
      </c>
      <c r="K104" s="33">
        <f t="shared" si="5"/>
        <v>3795233.3599999994</v>
      </c>
      <c r="L104" s="15">
        <v>33550</v>
      </c>
      <c r="M104" s="16">
        <v>3302.42</v>
      </c>
      <c r="N104" s="16">
        <v>440.09</v>
      </c>
      <c r="O104" s="35">
        <f t="shared" si="3"/>
        <v>37292.509999999995</v>
      </c>
      <c r="P104" s="70">
        <v>193392.76</v>
      </c>
      <c r="Q104" s="36">
        <f t="shared" si="4"/>
        <v>4025918.629999999</v>
      </c>
    </row>
    <row r="105" spans="1:17" ht="14.4" x14ac:dyDescent="0.3">
      <c r="A105" s="11" t="s">
        <v>205</v>
      </c>
      <c r="B105" s="5" t="s">
        <v>206</v>
      </c>
      <c r="C105" s="105">
        <v>5250337</v>
      </c>
      <c r="D105" s="20">
        <v>416583</v>
      </c>
      <c r="E105" s="104">
        <v>12479</v>
      </c>
      <c r="F105" s="8">
        <v>5622404.9700000044</v>
      </c>
      <c r="G105" s="8">
        <v>5706</v>
      </c>
      <c r="H105" s="8">
        <v>45612</v>
      </c>
      <c r="I105" s="8">
        <v>169662.5</v>
      </c>
      <c r="J105" s="100">
        <v>272777.86000000004</v>
      </c>
      <c r="K105" s="33">
        <f t="shared" si="5"/>
        <v>11250006.610000005</v>
      </c>
      <c r="L105" s="15">
        <v>49200</v>
      </c>
      <c r="M105" s="16">
        <v>11327.04</v>
      </c>
      <c r="N105" s="16">
        <v>1509.47</v>
      </c>
      <c r="O105" s="35">
        <f t="shared" si="3"/>
        <v>62036.51</v>
      </c>
      <c r="P105" s="70">
        <v>361939.05000000005</v>
      </c>
      <c r="Q105" s="36">
        <f t="shared" si="4"/>
        <v>11673982.170000006</v>
      </c>
    </row>
    <row r="106" spans="1:17" ht="14.4" x14ac:dyDescent="0.3">
      <c r="A106" s="11" t="s">
        <v>207</v>
      </c>
      <c r="B106" s="5" t="s">
        <v>208</v>
      </c>
      <c r="C106" s="105">
        <v>1715690</v>
      </c>
      <c r="D106" s="20">
        <v>136006</v>
      </c>
      <c r="E106" s="104">
        <v>4074</v>
      </c>
      <c r="F106" s="8">
        <v>1096085.5100000005</v>
      </c>
      <c r="G106" s="8">
        <v>1170</v>
      </c>
      <c r="H106" s="8">
        <v>9348</v>
      </c>
      <c r="I106" s="8">
        <v>43750</v>
      </c>
      <c r="J106" s="100">
        <v>28395.58</v>
      </c>
      <c r="K106" s="33">
        <f t="shared" si="5"/>
        <v>2977727.9300000006</v>
      </c>
      <c r="L106" s="15">
        <v>22200</v>
      </c>
      <c r="M106" s="16">
        <v>2796.49</v>
      </c>
      <c r="N106" s="16">
        <v>372.67</v>
      </c>
      <c r="O106" s="35">
        <f t="shared" si="3"/>
        <v>25369.159999999996</v>
      </c>
      <c r="P106" s="70">
        <v>653515.56999999995</v>
      </c>
      <c r="Q106" s="36">
        <f t="shared" si="4"/>
        <v>3656612.6600000006</v>
      </c>
    </row>
    <row r="107" spans="1:17" ht="14.4" x14ac:dyDescent="0.3">
      <c r="A107" s="11" t="s">
        <v>209</v>
      </c>
      <c r="B107" s="5" t="s">
        <v>210</v>
      </c>
      <c r="C107" s="105">
        <v>1536753</v>
      </c>
      <c r="D107" s="20">
        <v>122344</v>
      </c>
      <c r="E107" s="104">
        <v>3665</v>
      </c>
      <c r="F107" s="8">
        <v>1517819.6700000004</v>
      </c>
      <c r="G107" s="8">
        <v>1604</v>
      </c>
      <c r="H107" s="8">
        <v>12824</v>
      </c>
      <c r="I107" s="8">
        <v>63437.5</v>
      </c>
      <c r="J107" s="100">
        <v>56711.41</v>
      </c>
      <c r="K107" s="33">
        <f t="shared" si="5"/>
        <v>3201735.7600000002</v>
      </c>
      <c r="L107" s="15">
        <v>33550</v>
      </c>
      <c r="M107" s="16">
        <v>3186.52</v>
      </c>
      <c r="N107" s="16">
        <v>424.64</v>
      </c>
      <c r="O107" s="35">
        <f t="shared" si="3"/>
        <v>37161.159999999996</v>
      </c>
      <c r="P107" s="70">
        <v>113935.32</v>
      </c>
      <c r="Q107" s="36">
        <f t="shared" si="4"/>
        <v>3352832.24</v>
      </c>
    </row>
    <row r="108" spans="1:17" ht="14.4" x14ac:dyDescent="0.3">
      <c r="A108" s="11" t="s">
        <v>211</v>
      </c>
      <c r="B108" s="5" t="s">
        <v>212</v>
      </c>
      <c r="C108" s="105">
        <v>18581310</v>
      </c>
      <c r="D108" s="20">
        <v>1481091</v>
      </c>
      <c r="E108" s="104">
        <v>44366</v>
      </c>
      <c r="F108" s="8">
        <v>16585854.25</v>
      </c>
      <c r="G108" s="8">
        <v>18676</v>
      </c>
      <c r="H108" s="8">
        <v>149372</v>
      </c>
      <c r="I108" s="8">
        <v>715925</v>
      </c>
      <c r="J108" s="100">
        <v>751599.54</v>
      </c>
      <c r="K108" s="33">
        <f t="shared" si="5"/>
        <v>36824994.710000001</v>
      </c>
      <c r="L108" s="15">
        <v>165600</v>
      </c>
      <c r="M108" s="16">
        <v>37378.47</v>
      </c>
      <c r="N108" s="16">
        <v>4981.1400000000003</v>
      </c>
      <c r="O108" s="35">
        <f t="shared" si="3"/>
        <v>207959.61000000002</v>
      </c>
      <c r="P108" s="70">
        <v>958692.27000000014</v>
      </c>
      <c r="Q108" s="36">
        <f t="shared" si="4"/>
        <v>37991646.590000004</v>
      </c>
    </row>
    <row r="109" spans="1:17" ht="14.4" x14ac:dyDescent="0.3">
      <c r="A109" s="11" t="s">
        <v>213</v>
      </c>
      <c r="B109" s="5" t="s">
        <v>214</v>
      </c>
      <c r="C109" s="105">
        <v>2703295</v>
      </c>
      <c r="D109" s="20">
        <v>213864</v>
      </c>
      <c r="E109" s="104">
        <v>6404</v>
      </c>
      <c r="F109" s="8">
        <v>2467596.909999996</v>
      </c>
      <c r="G109" s="8">
        <v>3979</v>
      </c>
      <c r="H109" s="8">
        <v>31732</v>
      </c>
      <c r="I109" s="8">
        <v>277375</v>
      </c>
      <c r="J109" s="100">
        <v>457131.60000000009</v>
      </c>
      <c r="K109" s="33">
        <f t="shared" si="5"/>
        <v>5247114.3099999968</v>
      </c>
      <c r="L109" s="15">
        <v>35075</v>
      </c>
      <c r="M109" s="16">
        <v>5824.79</v>
      </c>
      <c r="N109" s="16">
        <v>776.23</v>
      </c>
      <c r="O109" s="35">
        <f t="shared" si="3"/>
        <v>41676.020000000004</v>
      </c>
      <c r="P109" s="70">
        <v>1795707.3200000003</v>
      </c>
      <c r="Q109" s="36">
        <f t="shared" si="4"/>
        <v>7084497.6499999966</v>
      </c>
    </row>
    <row r="110" spans="1:17" ht="14.4" x14ac:dyDescent="0.3">
      <c r="A110" s="11" t="s">
        <v>215</v>
      </c>
      <c r="B110" s="5" t="s">
        <v>216</v>
      </c>
      <c r="C110" s="105">
        <v>5278621</v>
      </c>
      <c r="D110" s="20">
        <v>417363</v>
      </c>
      <c r="E110" s="104">
        <v>12503</v>
      </c>
      <c r="F110" s="8">
        <v>4358825.5800000038</v>
      </c>
      <c r="G110" s="8">
        <v>4768</v>
      </c>
      <c r="H110" s="8">
        <v>38088</v>
      </c>
      <c r="I110" s="8">
        <v>183312.5</v>
      </c>
      <c r="J110" s="100">
        <v>233170.45</v>
      </c>
      <c r="K110" s="33">
        <f t="shared" si="5"/>
        <v>10060310.630000005</v>
      </c>
      <c r="L110" s="15">
        <v>49200</v>
      </c>
      <c r="M110" s="16">
        <v>10368.19</v>
      </c>
      <c r="N110" s="16">
        <v>1381.69</v>
      </c>
      <c r="O110" s="35">
        <f t="shared" si="3"/>
        <v>60949.880000000005</v>
      </c>
      <c r="P110" s="70">
        <v>521644.49</v>
      </c>
      <c r="Q110" s="36">
        <f t="shared" si="4"/>
        <v>10642905.000000006</v>
      </c>
    </row>
    <row r="111" spans="1:17" ht="14.4" x14ac:dyDescent="0.3">
      <c r="A111" s="11" t="s">
        <v>217</v>
      </c>
      <c r="B111" s="5" t="s">
        <v>218</v>
      </c>
      <c r="C111" s="105">
        <v>7648728</v>
      </c>
      <c r="D111" s="20">
        <v>609654</v>
      </c>
      <c r="E111" s="104">
        <v>18263</v>
      </c>
      <c r="F111" s="8">
        <v>7390947.0200000042</v>
      </c>
      <c r="G111" s="8">
        <v>7615</v>
      </c>
      <c r="H111" s="8">
        <v>60940</v>
      </c>
      <c r="I111" s="8">
        <v>237212.5</v>
      </c>
      <c r="J111" s="100">
        <v>258609.72999999998</v>
      </c>
      <c r="K111" s="33">
        <f t="shared" si="5"/>
        <v>15714749.790000003</v>
      </c>
      <c r="L111" s="15">
        <v>45100</v>
      </c>
      <c r="M111" s="16">
        <v>14279.85</v>
      </c>
      <c r="N111" s="16">
        <v>1902.97</v>
      </c>
      <c r="O111" s="35">
        <f t="shared" si="3"/>
        <v>61282.82</v>
      </c>
      <c r="P111" s="70">
        <v>400511.82</v>
      </c>
      <c r="Q111" s="36">
        <f t="shared" si="4"/>
        <v>16176544.430000003</v>
      </c>
    </row>
    <row r="112" spans="1:17" ht="14.4" x14ac:dyDescent="0.3">
      <c r="A112" s="11" t="s">
        <v>219</v>
      </c>
      <c r="B112" s="5" t="s">
        <v>220</v>
      </c>
      <c r="C112" s="105">
        <v>2197926</v>
      </c>
      <c r="D112" s="20">
        <v>175725</v>
      </c>
      <c r="E112" s="104">
        <v>5263</v>
      </c>
      <c r="F112" s="8">
        <v>2339748.239999997</v>
      </c>
      <c r="G112" s="8">
        <v>3309</v>
      </c>
      <c r="H112" s="8">
        <v>26436</v>
      </c>
      <c r="I112" s="8">
        <v>198887.5</v>
      </c>
      <c r="J112" s="100">
        <v>425320.52</v>
      </c>
      <c r="K112" s="33">
        <f t="shared" si="5"/>
        <v>4521974.2199999969</v>
      </c>
      <c r="L112" s="15">
        <v>35075</v>
      </c>
      <c r="M112" s="16">
        <v>5336.79</v>
      </c>
      <c r="N112" s="16">
        <v>711.19</v>
      </c>
      <c r="O112" s="35">
        <f t="shared" si="3"/>
        <v>41122.980000000003</v>
      </c>
      <c r="P112" s="70">
        <v>1765458.04</v>
      </c>
      <c r="Q112" s="36">
        <f t="shared" si="4"/>
        <v>6328555.2399999974</v>
      </c>
    </row>
    <row r="113" spans="1:17" ht="14.4" x14ac:dyDescent="0.3">
      <c r="A113" s="11" t="s">
        <v>221</v>
      </c>
      <c r="B113" s="5" t="s">
        <v>222</v>
      </c>
      <c r="C113" s="105">
        <v>4473622</v>
      </c>
      <c r="D113" s="20">
        <v>358042</v>
      </c>
      <c r="E113" s="104">
        <v>10726</v>
      </c>
      <c r="F113" s="8">
        <v>4254397.7200000025</v>
      </c>
      <c r="G113" s="8">
        <v>4454</v>
      </c>
      <c r="H113" s="8">
        <v>35596</v>
      </c>
      <c r="I113" s="8">
        <v>124250</v>
      </c>
      <c r="J113" s="100">
        <v>217034.69999999995</v>
      </c>
      <c r="K113" s="33">
        <f t="shared" si="5"/>
        <v>9044053.0200000033</v>
      </c>
      <c r="L113" s="15">
        <v>49200</v>
      </c>
      <c r="M113" s="16">
        <v>8752.82</v>
      </c>
      <c r="N113" s="16">
        <v>1166.42</v>
      </c>
      <c r="O113" s="35">
        <f t="shared" si="3"/>
        <v>59119.24</v>
      </c>
      <c r="P113" s="70">
        <v>1571926.09</v>
      </c>
      <c r="Q113" s="36">
        <f t="shared" si="4"/>
        <v>10675098.350000003</v>
      </c>
    </row>
    <row r="114" spans="1:17" ht="14.4" x14ac:dyDescent="0.3">
      <c r="A114" s="11" t="s">
        <v>223</v>
      </c>
      <c r="B114" s="5" t="s">
        <v>224</v>
      </c>
      <c r="C114" s="105">
        <v>3040149</v>
      </c>
      <c r="D114" s="20">
        <v>241944</v>
      </c>
      <c r="E114" s="104">
        <v>7248</v>
      </c>
      <c r="F114" s="8">
        <v>3291520.1600000006</v>
      </c>
      <c r="G114" s="8">
        <v>3611</v>
      </c>
      <c r="H114" s="8">
        <v>28864</v>
      </c>
      <c r="I114" s="8">
        <v>148054</v>
      </c>
      <c r="J114" s="100">
        <v>240026.71</v>
      </c>
      <c r="K114" s="33">
        <f t="shared" si="5"/>
        <v>6521363.4500000002</v>
      </c>
      <c r="L114" s="15">
        <v>36600</v>
      </c>
      <c r="M114" s="16">
        <v>6512.19</v>
      </c>
      <c r="N114" s="16">
        <v>867.83</v>
      </c>
      <c r="O114" s="35">
        <f t="shared" si="3"/>
        <v>43980.020000000004</v>
      </c>
      <c r="P114" s="70">
        <v>50346.64</v>
      </c>
      <c r="Q114" s="36">
        <f t="shared" si="4"/>
        <v>6615690.1099999994</v>
      </c>
    </row>
    <row r="115" spans="1:17" ht="14.4" x14ac:dyDescent="0.3">
      <c r="A115" s="11" t="s">
        <v>225</v>
      </c>
      <c r="B115" s="5" t="s">
        <v>226</v>
      </c>
      <c r="C115" s="105">
        <v>11717814</v>
      </c>
      <c r="D115" s="20">
        <v>928758</v>
      </c>
      <c r="E115" s="104">
        <v>27824</v>
      </c>
      <c r="F115" s="8">
        <v>10495777.67000003</v>
      </c>
      <c r="G115" s="8">
        <v>10818</v>
      </c>
      <c r="H115" s="8">
        <v>86532</v>
      </c>
      <c r="I115" s="8">
        <v>371262.5</v>
      </c>
      <c r="J115" s="100">
        <v>797810.62999999989</v>
      </c>
      <c r="K115" s="33">
        <f t="shared" si="5"/>
        <v>22840975.540000033</v>
      </c>
      <c r="L115" s="15">
        <v>49500</v>
      </c>
      <c r="M115" s="16">
        <v>22769.98</v>
      </c>
      <c r="N115" s="16">
        <v>3034.38</v>
      </c>
      <c r="O115" s="35">
        <f t="shared" si="3"/>
        <v>75304.36</v>
      </c>
      <c r="P115" s="70">
        <v>809854.36</v>
      </c>
      <c r="Q115" s="36">
        <f t="shared" si="4"/>
        <v>23726134.260000031</v>
      </c>
    </row>
    <row r="116" spans="1:17" ht="14.4" x14ac:dyDescent="0.3">
      <c r="A116" s="11" t="s">
        <v>227</v>
      </c>
      <c r="B116" s="5" t="s">
        <v>228</v>
      </c>
      <c r="C116" s="105">
        <v>4060068</v>
      </c>
      <c r="D116" s="20">
        <v>321070</v>
      </c>
      <c r="E116" s="104">
        <v>9618</v>
      </c>
      <c r="F116" s="8">
        <v>4390226.6500000022</v>
      </c>
      <c r="G116" s="8">
        <v>5130</v>
      </c>
      <c r="H116" s="8">
        <v>41008</v>
      </c>
      <c r="I116" s="8">
        <v>149012.5</v>
      </c>
      <c r="J116" s="100">
        <v>413977.89</v>
      </c>
      <c r="K116" s="33">
        <f t="shared" si="5"/>
        <v>8562155.2600000016</v>
      </c>
      <c r="L116" s="15">
        <v>49200</v>
      </c>
      <c r="M116" s="16">
        <v>8628.91</v>
      </c>
      <c r="N116" s="16">
        <v>1149.9100000000001</v>
      </c>
      <c r="O116" s="35">
        <f t="shared" si="3"/>
        <v>58978.820000000007</v>
      </c>
      <c r="P116" s="70">
        <v>727027.73</v>
      </c>
      <c r="Q116" s="36">
        <f t="shared" si="4"/>
        <v>9348161.8100000024</v>
      </c>
    </row>
    <row r="117" spans="1:17" ht="14.4" x14ac:dyDescent="0.3">
      <c r="A117" s="11" t="s">
        <v>229</v>
      </c>
      <c r="B117" s="5" t="s">
        <v>230</v>
      </c>
      <c r="C117" s="105">
        <v>2470007</v>
      </c>
      <c r="D117" s="20">
        <v>197496</v>
      </c>
      <c r="E117" s="104">
        <v>5916</v>
      </c>
      <c r="F117" s="8">
        <v>2366081.1599999974</v>
      </c>
      <c r="G117" s="8">
        <v>2766</v>
      </c>
      <c r="H117" s="8">
        <v>22140</v>
      </c>
      <c r="I117" s="8">
        <v>141750</v>
      </c>
      <c r="J117" s="100">
        <v>132139.66999999998</v>
      </c>
      <c r="K117" s="33">
        <f t="shared" si="5"/>
        <v>5074016.4899999974</v>
      </c>
      <c r="L117" s="15">
        <v>36600</v>
      </c>
      <c r="M117" s="16">
        <v>4376.03</v>
      </c>
      <c r="N117" s="16">
        <v>583.16</v>
      </c>
      <c r="O117" s="35">
        <f t="shared" si="3"/>
        <v>41559.19</v>
      </c>
      <c r="P117" s="70">
        <v>478985.06</v>
      </c>
      <c r="Q117" s="36">
        <f t="shared" si="4"/>
        <v>5594560.7399999974</v>
      </c>
    </row>
    <row r="118" spans="1:17" ht="14.4" x14ac:dyDescent="0.3">
      <c r="A118" s="11" t="s">
        <v>231</v>
      </c>
      <c r="B118" s="5" t="s">
        <v>232</v>
      </c>
      <c r="C118" s="105">
        <v>7174628</v>
      </c>
      <c r="D118" s="20">
        <v>572909</v>
      </c>
      <c r="E118" s="104">
        <v>17160</v>
      </c>
      <c r="F118" s="8">
        <v>6134540.7400000067</v>
      </c>
      <c r="G118" s="8">
        <v>7493</v>
      </c>
      <c r="H118" s="8">
        <v>59884</v>
      </c>
      <c r="I118" s="8">
        <v>366275</v>
      </c>
      <c r="J118" s="100">
        <v>225251.06999999995</v>
      </c>
      <c r="K118" s="33">
        <f t="shared" si="5"/>
        <v>14107638.670000006</v>
      </c>
      <c r="L118" s="15">
        <v>49200</v>
      </c>
      <c r="M118" s="16">
        <v>16316.88</v>
      </c>
      <c r="N118" s="16">
        <v>2174.4299999999998</v>
      </c>
      <c r="O118" s="35">
        <f t="shared" si="3"/>
        <v>67691.31</v>
      </c>
      <c r="P118" s="70">
        <v>299279.50999999995</v>
      </c>
      <c r="Q118" s="36">
        <f t="shared" si="4"/>
        <v>14474609.490000006</v>
      </c>
    </row>
    <row r="119" spans="1:17" ht="14.4" x14ac:dyDescent="0.3">
      <c r="A119" s="11" t="s">
        <v>233</v>
      </c>
      <c r="B119" s="5" t="s">
        <v>234</v>
      </c>
      <c r="C119" s="105">
        <v>1627575</v>
      </c>
      <c r="D119" s="20">
        <v>130464</v>
      </c>
      <c r="E119" s="104">
        <v>3908</v>
      </c>
      <c r="F119" s="8">
        <v>1345297.9100000004</v>
      </c>
      <c r="G119" s="8">
        <v>1631</v>
      </c>
      <c r="H119" s="8">
        <v>13044</v>
      </c>
      <c r="I119" s="8">
        <v>60725</v>
      </c>
      <c r="J119" s="100">
        <v>84914.529999999984</v>
      </c>
      <c r="K119" s="33">
        <f t="shared" si="5"/>
        <v>3097730.3800000004</v>
      </c>
      <c r="L119" s="15">
        <v>22200</v>
      </c>
      <c r="M119" s="16">
        <v>3244.09</v>
      </c>
      <c r="N119" s="16">
        <v>432.31</v>
      </c>
      <c r="O119" s="35">
        <f t="shared" si="3"/>
        <v>25876.400000000001</v>
      </c>
      <c r="P119" s="70">
        <v>867937.97000000009</v>
      </c>
      <c r="Q119" s="36">
        <f t="shared" si="4"/>
        <v>3991544.7500000005</v>
      </c>
    </row>
    <row r="120" spans="1:17" ht="14.4" x14ac:dyDescent="0.3">
      <c r="A120" s="11" t="s">
        <v>235</v>
      </c>
      <c r="B120" s="5" t="s">
        <v>236</v>
      </c>
      <c r="C120" s="105">
        <v>4939988</v>
      </c>
      <c r="D120" s="20">
        <v>395072</v>
      </c>
      <c r="E120" s="104">
        <v>11835</v>
      </c>
      <c r="F120" s="8">
        <v>4194804.6100000022</v>
      </c>
      <c r="G120" s="8">
        <v>4525</v>
      </c>
      <c r="H120" s="8">
        <v>36208</v>
      </c>
      <c r="I120" s="8">
        <v>137462.5</v>
      </c>
      <c r="J120" s="100">
        <v>239525.19</v>
      </c>
      <c r="K120" s="33">
        <f t="shared" si="5"/>
        <v>9480369.9200000037</v>
      </c>
      <c r="L120" s="15">
        <v>49200</v>
      </c>
      <c r="M120" s="16">
        <v>8834.7900000000009</v>
      </c>
      <c r="N120" s="16">
        <v>1177.3399999999999</v>
      </c>
      <c r="O120" s="35">
        <f t="shared" si="3"/>
        <v>59212.13</v>
      </c>
      <c r="P120" s="70">
        <v>235924.26</v>
      </c>
      <c r="Q120" s="36">
        <f t="shared" si="4"/>
        <v>9775506.3100000042</v>
      </c>
    </row>
    <row r="121" spans="1:17" ht="14.4" x14ac:dyDescent="0.3">
      <c r="A121" s="11" t="s">
        <v>237</v>
      </c>
      <c r="B121" s="5" t="s">
        <v>238</v>
      </c>
      <c r="C121" s="105">
        <v>2152855</v>
      </c>
      <c r="D121" s="20">
        <v>170885</v>
      </c>
      <c r="E121" s="104">
        <v>5119</v>
      </c>
      <c r="F121" s="8">
        <v>2576415.2799999975</v>
      </c>
      <c r="G121" s="8">
        <v>2688</v>
      </c>
      <c r="H121" s="8">
        <v>21504</v>
      </c>
      <c r="I121" s="8">
        <v>74637.5</v>
      </c>
      <c r="J121" s="100">
        <v>329540.04000000004</v>
      </c>
      <c r="K121" s="33">
        <f t="shared" si="5"/>
        <v>4674563.7399999974</v>
      </c>
      <c r="L121" s="15">
        <v>36600</v>
      </c>
      <c r="M121" s="16">
        <v>4520.5200000000004</v>
      </c>
      <c r="N121" s="16">
        <v>602.41999999999996</v>
      </c>
      <c r="O121" s="35">
        <f t="shared" si="3"/>
        <v>41722.94</v>
      </c>
      <c r="P121" s="70">
        <v>464066.6</v>
      </c>
      <c r="Q121" s="36">
        <f t="shared" si="4"/>
        <v>5180353.2799999975</v>
      </c>
    </row>
    <row r="122" spans="1:17" ht="14.4" x14ac:dyDescent="0.3">
      <c r="A122" s="11" t="s">
        <v>239</v>
      </c>
      <c r="B122" s="5" t="s">
        <v>240</v>
      </c>
      <c r="C122" s="105">
        <v>2222667</v>
      </c>
      <c r="D122" s="20">
        <v>178100</v>
      </c>
      <c r="E122" s="104">
        <v>5335</v>
      </c>
      <c r="F122" s="8">
        <v>2052051.5899999987</v>
      </c>
      <c r="G122" s="8">
        <v>2253</v>
      </c>
      <c r="H122" s="8">
        <v>18004</v>
      </c>
      <c r="I122" s="8">
        <v>62300</v>
      </c>
      <c r="J122" s="100">
        <v>314557.33999999997</v>
      </c>
      <c r="K122" s="33">
        <f t="shared" si="5"/>
        <v>4226153.2499999991</v>
      </c>
      <c r="L122" s="15">
        <v>22200</v>
      </c>
      <c r="M122" s="16">
        <v>3488.09</v>
      </c>
      <c r="N122" s="16">
        <v>464.83</v>
      </c>
      <c r="O122" s="35">
        <f t="shared" si="3"/>
        <v>26152.920000000002</v>
      </c>
      <c r="P122" s="70">
        <v>273059.07</v>
      </c>
      <c r="Q122" s="36">
        <f t="shared" si="4"/>
        <v>4525365.2399999993</v>
      </c>
    </row>
    <row r="123" spans="1:17" ht="14.4" x14ac:dyDescent="0.3">
      <c r="A123" s="11" t="s">
        <v>241</v>
      </c>
      <c r="B123" s="5" t="s">
        <v>242</v>
      </c>
      <c r="C123" s="105">
        <v>3453357</v>
      </c>
      <c r="D123" s="20">
        <v>272052</v>
      </c>
      <c r="E123" s="104">
        <v>8146</v>
      </c>
      <c r="F123" s="8">
        <v>3934138.9800000018</v>
      </c>
      <c r="G123" s="8">
        <v>4068</v>
      </c>
      <c r="H123" s="8">
        <v>32488</v>
      </c>
      <c r="I123" s="8">
        <v>129937.5</v>
      </c>
      <c r="J123" s="100">
        <v>267012.92</v>
      </c>
      <c r="K123" s="33">
        <f t="shared" si="5"/>
        <v>7567174.5600000024</v>
      </c>
      <c r="L123" s="15">
        <v>36600</v>
      </c>
      <c r="M123" s="16">
        <v>6014.27</v>
      </c>
      <c r="N123" s="16">
        <v>801.48</v>
      </c>
      <c r="O123" s="35">
        <f t="shared" si="3"/>
        <v>43415.750000000007</v>
      </c>
      <c r="P123" s="70">
        <v>102467.3</v>
      </c>
      <c r="Q123" s="36">
        <f t="shared" si="4"/>
        <v>7713057.6100000022</v>
      </c>
    </row>
    <row r="124" spans="1:17" ht="14.4" x14ac:dyDescent="0.3">
      <c r="A124" s="11" t="s">
        <v>243</v>
      </c>
      <c r="B124" s="5" t="s">
        <v>244</v>
      </c>
      <c r="C124" s="105">
        <v>6730380</v>
      </c>
      <c r="D124" s="20">
        <v>536879</v>
      </c>
      <c r="E124" s="104">
        <v>16083</v>
      </c>
      <c r="F124" s="8">
        <v>6422659.7200000072</v>
      </c>
      <c r="G124" s="8">
        <v>7278</v>
      </c>
      <c r="H124" s="8">
        <v>58176</v>
      </c>
      <c r="I124" s="8">
        <v>280946.5</v>
      </c>
      <c r="J124" s="100">
        <v>339695.26</v>
      </c>
      <c r="K124" s="33">
        <f t="shared" si="5"/>
        <v>13712706.960000006</v>
      </c>
      <c r="L124" s="15">
        <v>49200</v>
      </c>
      <c r="M124" s="16">
        <v>14460.18</v>
      </c>
      <c r="N124" s="16">
        <v>1927</v>
      </c>
      <c r="O124" s="35">
        <f t="shared" si="3"/>
        <v>65587.179999999993</v>
      </c>
      <c r="P124" s="70">
        <v>129064.49999999999</v>
      </c>
      <c r="Q124" s="36">
        <f t="shared" si="4"/>
        <v>13907358.640000006</v>
      </c>
    </row>
    <row r="125" spans="1:17" ht="14.4" x14ac:dyDescent="0.3">
      <c r="A125" s="11" t="s">
        <v>245</v>
      </c>
      <c r="B125" s="5" t="s">
        <v>246</v>
      </c>
      <c r="C125" s="105">
        <v>2974160</v>
      </c>
      <c r="D125" s="20">
        <v>237728</v>
      </c>
      <c r="E125" s="104">
        <v>7121</v>
      </c>
      <c r="F125" s="8">
        <v>2882828.3899999978</v>
      </c>
      <c r="G125" s="8">
        <v>3488</v>
      </c>
      <c r="H125" s="8">
        <v>27872</v>
      </c>
      <c r="I125" s="8">
        <v>143683</v>
      </c>
      <c r="J125" s="100">
        <v>147623.41</v>
      </c>
      <c r="K125" s="33">
        <f t="shared" si="5"/>
        <v>6129256.9799999977</v>
      </c>
      <c r="L125" s="15">
        <v>36600</v>
      </c>
      <c r="M125" s="16">
        <v>5790.86</v>
      </c>
      <c r="N125" s="16">
        <v>771.7</v>
      </c>
      <c r="O125" s="35">
        <f t="shared" si="3"/>
        <v>43162.559999999998</v>
      </c>
      <c r="P125" s="70">
        <v>2614053.4600000004</v>
      </c>
      <c r="Q125" s="36">
        <f t="shared" si="4"/>
        <v>8786472.9999999981</v>
      </c>
    </row>
    <row r="126" spans="1:17" ht="14.4" x14ac:dyDescent="0.3">
      <c r="A126" s="11" t="s">
        <v>247</v>
      </c>
      <c r="B126" s="5" t="s">
        <v>248</v>
      </c>
      <c r="C126" s="105">
        <v>7182955</v>
      </c>
      <c r="D126" s="20">
        <v>571032</v>
      </c>
      <c r="E126" s="104">
        <v>17106</v>
      </c>
      <c r="F126" s="8">
        <v>7665982.8200000115</v>
      </c>
      <c r="G126" s="8">
        <v>8603</v>
      </c>
      <c r="H126" s="8">
        <v>68772</v>
      </c>
      <c r="I126" s="8">
        <v>316925</v>
      </c>
      <c r="J126" s="100">
        <v>460247.79000000004</v>
      </c>
      <c r="K126" s="33">
        <f t="shared" si="5"/>
        <v>15371128.030000012</v>
      </c>
      <c r="L126" s="15">
        <v>45100</v>
      </c>
      <c r="M126" s="16">
        <v>13825.01</v>
      </c>
      <c r="N126" s="16">
        <v>1842.35</v>
      </c>
      <c r="O126" s="35">
        <f t="shared" si="3"/>
        <v>60767.360000000001</v>
      </c>
      <c r="P126" s="70">
        <v>687366.57</v>
      </c>
      <c r="Q126" s="36">
        <f t="shared" si="4"/>
        <v>16119261.960000012</v>
      </c>
    </row>
    <row r="127" spans="1:17" ht="14.4" x14ac:dyDescent="0.3">
      <c r="A127" s="11" t="s">
        <v>249</v>
      </c>
      <c r="B127" s="5" t="s">
        <v>250</v>
      </c>
      <c r="C127" s="105">
        <v>3384769</v>
      </c>
      <c r="D127" s="20">
        <v>270684</v>
      </c>
      <c r="E127" s="104">
        <v>8109</v>
      </c>
      <c r="F127" s="8">
        <v>4353579.1800000034</v>
      </c>
      <c r="G127" s="8">
        <v>4288</v>
      </c>
      <c r="H127" s="8">
        <v>34248</v>
      </c>
      <c r="I127" s="8">
        <v>111125</v>
      </c>
      <c r="J127" s="100">
        <v>887065.58</v>
      </c>
      <c r="K127" s="33">
        <f t="shared" si="5"/>
        <v>7279736.6000000034</v>
      </c>
      <c r="L127" s="15">
        <v>36600</v>
      </c>
      <c r="M127" s="16">
        <v>6400.1</v>
      </c>
      <c r="N127" s="16">
        <v>852.89</v>
      </c>
      <c r="O127" s="35">
        <f t="shared" si="3"/>
        <v>43852.99</v>
      </c>
      <c r="P127" s="70">
        <v>56956.960000000006</v>
      </c>
      <c r="Q127" s="36">
        <f t="shared" si="4"/>
        <v>7380546.5500000035</v>
      </c>
    </row>
    <row r="128" spans="1:17" ht="14.4" x14ac:dyDescent="0.3">
      <c r="A128" s="11" t="s">
        <v>251</v>
      </c>
      <c r="B128" s="5" t="s">
        <v>252</v>
      </c>
      <c r="C128" s="105">
        <v>8572135</v>
      </c>
      <c r="D128" s="20">
        <v>683425</v>
      </c>
      <c r="E128" s="104">
        <v>20472</v>
      </c>
      <c r="F128" s="8">
        <v>6659714.2700000051</v>
      </c>
      <c r="G128" s="8">
        <v>7920</v>
      </c>
      <c r="H128" s="8">
        <v>63248</v>
      </c>
      <c r="I128" s="8">
        <v>364437.5</v>
      </c>
      <c r="J128" s="100">
        <v>535873.31000000006</v>
      </c>
      <c r="K128" s="33">
        <f t="shared" si="5"/>
        <v>15835478.460000005</v>
      </c>
      <c r="L128" s="15">
        <v>49200</v>
      </c>
      <c r="M128" s="16">
        <v>15047.69</v>
      </c>
      <c r="N128" s="16">
        <v>2005.29</v>
      </c>
      <c r="O128" s="35">
        <f t="shared" si="3"/>
        <v>66252.98</v>
      </c>
      <c r="P128" s="70">
        <v>561871.62000000011</v>
      </c>
      <c r="Q128" s="36">
        <f t="shared" si="4"/>
        <v>16463603.060000006</v>
      </c>
    </row>
    <row r="129" spans="1:17" ht="14.4" x14ac:dyDescent="0.3">
      <c r="A129" s="11" t="s">
        <v>253</v>
      </c>
      <c r="B129" s="5" t="s">
        <v>254</v>
      </c>
      <c r="C129" s="105">
        <v>3448943</v>
      </c>
      <c r="D129" s="20">
        <v>278289</v>
      </c>
      <c r="E129" s="104">
        <v>8336</v>
      </c>
      <c r="F129" s="8">
        <v>2350186.4499999965</v>
      </c>
      <c r="G129" s="8">
        <v>2493</v>
      </c>
      <c r="H129" s="8">
        <v>19936</v>
      </c>
      <c r="I129" s="8">
        <v>46987.5</v>
      </c>
      <c r="J129" s="100">
        <v>217686.29</v>
      </c>
      <c r="K129" s="33">
        <f t="shared" si="5"/>
        <v>5937484.6599999964</v>
      </c>
      <c r="L129" s="15">
        <v>36600</v>
      </c>
      <c r="M129" s="16">
        <v>4511.37</v>
      </c>
      <c r="N129" s="16">
        <v>601.20000000000005</v>
      </c>
      <c r="O129" s="35">
        <f t="shared" si="3"/>
        <v>41712.57</v>
      </c>
      <c r="P129" s="70">
        <v>362999.3</v>
      </c>
      <c r="Q129" s="36">
        <f t="shared" si="4"/>
        <v>6342196.5299999965</v>
      </c>
    </row>
    <row r="130" spans="1:17" ht="14.4" x14ac:dyDescent="0.3">
      <c r="A130" s="11" t="s">
        <v>255</v>
      </c>
      <c r="B130" s="5" t="s">
        <v>256</v>
      </c>
      <c r="C130" s="105">
        <v>1214044</v>
      </c>
      <c r="D130" s="20">
        <v>96954</v>
      </c>
      <c r="E130" s="104">
        <v>2904</v>
      </c>
      <c r="F130" s="8">
        <v>1472252.38</v>
      </c>
      <c r="G130" s="8">
        <v>1871</v>
      </c>
      <c r="H130" s="8">
        <v>14964</v>
      </c>
      <c r="I130" s="8">
        <v>107275</v>
      </c>
      <c r="J130" s="100">
        <v>155600.84999999998</v>
      </c>
      <c r="K130" s="33">
        <f t="shared" si="5"/>
        <v>2754663.53</v>
      </c>
      <c r="L130" s="15">
        <v>22200</v>
      </c>
      <c r="M130" s="16">
        <v>3426.71</v>
      </c>
      <c r="N130" s="16">
        <v>456.65</v>
      </c>
      <c r="O130" s="35">
        <f t="shared" si="3"/>
        <v>26083.360000000001</v>
      </c>
      <c r="P130" s="70">
        <v>1419652.98</v>
      </c>
      <c r="Q130" s="36">
        <f t="shared" si="4"/>
        <v>4200399.8699999992</v>
      </c>
    </row>
    <row r="131" spans="1:17" ht="14.4" x14ac:dyDescent="0.3">
      <c r="A131" s="11" t="s">
        <v>257</v>
      </c>
      <c r="B131" s="5" t="s">
        <v>258</v>
      </c>
      <c r="C131" s="105">
        <v>5674160</v>
      </c>
      <c r="D131" s="20">
        <v>449777</v>
      </c>
      <c r="E131" s="104">
        <v>13474</v>
      </c>
      <c r="F131" s="8">
        <v>5713804.8200000077</v>
      </c>
      <c r="G131" s="8">
        <v>6928</v>
      </c>
      <c r="H131" s="8">
        <v>55404</v>
      </c>
      <c r="I131" s="8">
        <v>342650</v>
      </c>
      <c r="J131" s="100">
        <v>238015.66000000003</v>
      </c>
      <c r="K131" s="33">
        <f t="shared" si="5"/>
        <v>12018182.160000008</v>
      </c>
      <c r="L131" s="15">
        <v>49200</v>
      </c>
      <c r="M131" s="16">
        <v>12038.46</v>
      </c>
      <c r="N131" s="16">
        <v>1604.27</v>
      </c>
      <c r="O131" s="35">
        <f t="shared" si="3"/>
        <v>62842.729999999996</v>
      </c>
      <c r="P131" s="70">
        <v>339884.14</v>
      </c>
      <c r="Q131" s="36">
        <f t="shared" si="4"/>
        <v>12420909.030000009</v>
      </c>
    </row>
    <row r="132" spans="1:17" ht="14.4" x14ac:dyDescent="0.3">
      <c r="A132" s="11" t="s">
        <v>259</v>
      </c>
      <c r="B132" s="5" t="s">
        <v>260</v>
      </c>
      <c r="C132" s="105">
        <v>21450538</v>
      </c>
      <c r="D132" s="20">
        <v>1720188</v>
      </c>
      <c r="E132" s="104">
        <v>51529</v>
      </c>
      <c r="F132" s="8">
        <v>16896980.390000004</v>
      </c>
      <c r="G132" s="8">
        <v>18737</v>
      </c>
      <c r="H132" s="8">
        <v>149688</v>
      </c>
      <c r="I132" s="8">
        <v>716187.5</v>
      </c>
      <c r="J132" s="100">
        <v>304313.74</v>
      </c>
      <c r="K132" s="33">
        <f t="shared" si="5"/>
        <v>40699534.149999999</v>
      </c>
      <c r="L132" s="15">
        <v>165600</v>
      </c>
      <c r="M132" s="16">
        <v>42149.47</v>
      </c>
      <c r="N132" s="16">
        <v>5616.94</v>
      </c>
      <c r="O132" s="35">
        <f t="shared" si="3"/>
        <v>213366.41</v>
      </c>
      <c r="P132" s="70">
        <v>225812.74</v>
      </c>
      <c r="Q132" s="36">
        <f t="shared" si="4"/>
        <v>41138713.299999997</v>
      </c>
    </row>
    <row r="133" spans="1:17" ht="14.4" x14ac:dyDescent="0.3">
      <c r="A133" s="11" t="s">
        <v>261</v>
      </c>
      <c r="B133" s="5" t="s">
        <v>262</v>
      </c>
      <c r="C133" s="105">
        <v>2672383</v>
      </c>
      <c r="D133" s="20">
        <v>214181</v>
      </c>
      <c r="E133" s="104">
        <v>6416</v>
      </c>
      <c r="F133" s="8">
        <v>2525388.7499999967</v>
      </c>
      <c r="G133" s="8">
        <v>3083</v>
      </c>
      <c r="H133" s="8">
        <v>24636</v>
      </c>
      <c r="I133" s="8">
        <v>131250</v>
      </c>
      <c r="J133" s="100">
        <v>129388.76</v>
      </c>
      <c r="K133" s="33">
        <f t="shared" si="5"/>
        <v>5447948.9899999965</v>
      </c>
      <c r="L133" s="15">
        <v>35075</v>
      </c>
      <c r="M133" s="16">
        <v>5352.04</v>
      </c>
      <c r="N133" s="16">
        <v>713.22</v>
      </c>
      <c r="O133" s="35">
        <f t="shared" ref="O133:O174" si="6">SUM(L133:N133)</f>
        <v>41140.26</v>
      </c>
      <c r="P133" s="70">
        <v>212261.03999999998</v>
      </c>
      <c r="Q133" s="36">
        <f t="shared" ref="Q133:Q174" si="7">K133+O133+P133</f>
        <v>5701350.2899999963</v>
      </c>
    </row>
    <row r="134" spans="1:17" ht="14.4" x14ac:dyDescent="0.3">
      <c r="A134" s="11" t="s">
        <v>263</v>
      </c>
      <c r="B134" s="5" t="s">
        <v>264</v>
      </c>
      <c r="C134" s="105">
        <v>10220824</v>
      </c>
      <c r="D134" s="20">
        <v>808224</v>
      </c>
      <c r="E134" s="104">
        <v>24211</v>
      </c>
      <c r="F134" s="8">
        <v>8813988.3100000098</v>
      </c>
      <c r="G134" s="8">
        <v>9732</v>
      </c>
      <c r="H134" s="8">
        <v>77696</v>
      </c>
      <c r="I134" s="8">
        <v>386837.5</v>
      </c>
      <c r="J134" s="100">
        <v>540948.17000000004</v>
      </c>
      <c r="K134" s="33">
        <f t="shared" ref="K134:K174" si="8">(C134+D134+E134+F134+G134+H134+I134-J134)</f>
        <v>19800564.640000008</v>
      </c>
      <c r="L134" s="15">
        <v>49200</v>
      </c>
      <c r="M134" s="16">
        <v>16266.56</v>
      </c>
      <c r="N134" s="16">
        <v>2167.7199999999998</v>
      </c>
      <c r="O134" s="35">
        <f t="shared" si="6"/>
        <v>67634.28</v>
      </c>
      <c r="P134" s="70">
        <v>271095.97000000003</v>
      </c>
      <c r="Q134" s="36">
        <f t="shared" si="7"/>
        <v>20139294.890000008</v>
      </c>
    </row>
    <row r="135" spans="1:17" ht="14.4" x14ac:dyDescent="0.3">
      <c r="A135" s="11" t="s">
        <v>265</v>
      </c>
      <c r="B135" s="5" t="s">
        <v>266</v>
      </c>
      <c r="C135" s="105">
        <v>1096804</v>
      </c>
      <c r="D135" s="20">
        <v>88519</v>
      </c>
      <c r="E135" s="104">
        <v>2652</v>
      </c>
      <c r="F135" s="8">
        <v>1251566.1100000001</v>
      </c>
      <c r="G135" s="8">
        <v>1697</v>
      </c>
      <c r="H135" s="8">
        <v>13568</v>
      </c>
      <c r="I135" s="8">
        <v>25550</v>
      </c>
      <c r="J135" s="100">
        <v>292568.75</v>
      </c>
      <c r="K135" s="33">
        <f t="shared" si="8"/>
        <v>2187787.3600000003</v>
      </c>
      <c r="L135" s="15">
        <v>22200</v>
      </c>
      <c r="M135" s="16">
        <v>2027.89</v>
      </c>
      <c r="N135" s="16">
        <v>270.24</v>
      </c>
      <c r="O135" s="35">
        <f t="shared" si="6"/>
        <v>24498.13</v>
      </c>
      <c r="P135" s="70">
        <v>220598.16000000003</v>
      </c>
      <c r="Q135" s="36">
        <f t="shared" si="7"/>
        <v>2432883.6500000004</v>
      </c>
    </row>
    <row r="136" spans="1:17" ht="14.4" x14ac:dyDescent="0.3">
      <c r="A136" s="11" t="s">
        <v>267</v>
      </c>
      <c r="B136" s="5" t="s">
        <v>268</v>
      </c>
      <c r="C136" s="105">
        <v>5784270</v>
      </c>
      <c r="D136" s="20">
        <v>457354</v>
      </c>
      <c r="E136" s="104">
        <v>13699</v>
      </c>
      <c r="F136" s="8">
        <v>5062225.5100000054</v>
      </c>
      <c r="G136" s="8">
        <v>5136</v>
      </c>
      <c r="H136" s="8">
        <v>41020</v>
      </c>
      <c r="I136" s="8">
        <v>151112.5</v>
      </c>
      <c r="J136" s="100">
        <v>746142.04</v>
      </c>
      <c r="K136" s="33">
        <f t="shared" si="8"/>
        <v>10768674.970000006</v>
      </c>
      <c r="L136" s="15">
        <v>45100</v>
      </c>
      <c r="M136" s="16">
        <v>9654.86</v>
      </c>
      <c r="N136" s="16">
        <v>1286.6300000000001</v>
      </c>
      <c r="O136" s="35">
        <f t="shared" si="6"/>
        <v>56041.49</v>
      </c>
      <c r="P136" s="70">
        <v>881665.19</v>
      </c>
      <c r="Q136" s="36">
        <f t="shared" si="7"/>
        <v>11706381.650000006</v>
      </c>
    </row>
    <row r="137" spans="1:17" ht="14.4" x14ac:dyDescent="0.3">
      <c r="A137" s="11" t="s">
        <v>269</v>
      </c>
      <c r="B137" s="5" t="s">
        <v>270</v>
      </c>
      <c r="C137" s="105">
        <v>1481790</v>
      </c>
      <c r="D137" s="20">
        <v>117430</v>
      </c>
      <c r="E137" s="104">
        <v>3518</v>
      </c>
      <c r="F137" s="8">
        <v>1281733.77</v>
      </c>
      <c r="G137" s="8">
        <v>1478</v>
      </c>
      <c r="H137" s="8">
        <v>11816</v>
      </c>
      <c r="I137" s="8">
        <v>46025</v>
      </c>
      <c r="J137" s="100">
        <v>92134.489999999991</v>
      </c>
      <c r="K137" s="33">
        <f t="shared" si="8"/>
        <v>2851656.2800000003</v>
      </c>
      <c r="L137" s="15">
        <v>21275</v>
      </c>
      <c r="M137" s="16">
        <v>2432.4</v>
      </c>
      <c r="N137" s="16">
        <v>324.14999999999998</v>
      </c>
      <c r="O137" s="35">
        <f t="shared" si="6"/>
        <v>24031.550000000003</v>
      </c>
      <c r="P137" s="70">
        <v>202429.07</v>
      </c>
      <c r="Q137" s="36">
        <f t="shared" si="7"/>
        <v>3078116.9</v>
      </c>
    </row>
    <row r="138" spans="1:17" ht="14.4" x14ac:dyDescent="0.3">
      <c r="A138" s="11" t="s">
        <v>271</v>
      </c>
      <c r="B138" s="5" t="s">
        <v>272</v>
      </c>
      <c r="C138" s="105">
        <v>1186854</v>
      </c>
      <c r="D138" s="20">
        <v>96599</v>
      </c>
      <c r="E138" s="104">
        <v>2894</v>
      </c>
      <c r="F138" s="8">
        <v>923403.60000000009</v>
      </c>
      <c r="G138" s="8">
        <v>1148</v>
      </c>
      <c r="H138" s="8">
        <v>9152</v>
      </c>
      <c r="I138" s="8">
        <v>51800</v>
      </c>
      <c r="J138" s="100">
        <v>89514.73000000001</v>
      </c>
      <c r="K138" s="33">
        <f t="shared" si="8"/>
        <v>2182335.87</v>
      </c>
      <c r="L138" s="15">
        <v>22200</v>
      </c>
      <c r="M138" s="16">
        <v>2692.03</v>
      </c>
      <c r="N138" s="16">
        <v>358.75</v>
      </c>
      <c r="O138" s="35">
        <f t="shared" si="6"/>
        <v>25250.78</v>
      </c>
      <c r="P138" s="70">
        <v>438330.94</v>
      </c>
      <c r="Q138" s="36">
        <f t="shared" si="7"/>
        <v>2645917.59</v>
      </c>
    </row>
    <row r="139" spans="1:17" ht="14.4" x14ac:dyDescent="0.3">
      <c r="A139" s="11" t="s">
        <v>273</v>
      </c>
      <c r="B139" s="5" t="s">
        <v>274</v>
      </c>
      <c r="C139" s="105">
        <v>3402315</v>
      </c>
      <c r="D139" s="20">
        <v>270887</v>
      </c>
      <c r="E139" s="104">
        <v>8115</v>
      </c>
      <c r="F139" s="8">
        <v>3593002.9700000016</v>
      </c>
      <c r="G139" s="8">
        <v>3768</v>
      </c>
      <c r="H139" s="8">
        <v>30108</v>
      </c>
      <c r="I139" s="8">
        <v>146387.5</v>
      </c>
      <c r="J139" s="100">
        <v>162948.81</v>
      </c>
      <c r="K139" s="33">
        <f t="shared" si="8"/>
        <v>7291634.660000002</v>
      </c>
      <c r="L139" s="15">
        <v>49200</v>
      </c>
      <c r="M139" s="16">
        <v>7109.23</v>
      </c>
      <c r="N139" s="16">
        <v>947.39</v>
      </c>
      <c r="O139" s="35">
        <f t="shared" si="6"/>
        <v>57256.619999999995</v>
      </c>
      <c r="P139" s="70">
        <v>167594.57999999999</v>
      </c>
      <c r="Q139" s="36">
        <f t="shared" si="7"/>
        <v>7516485.8600000022</v>
      </c>
    </row>
    <row r="140" spans="1:17" ht="14.4" x14ac:dyDescent="0.3">
      <c r="A140" s="11" t="s">
        <v>275</v>
      </c>
      <c r="B140" s="5" t="s">
        <v>276</v>
      </c>
      <c r="C140" s="105">
        <v>5585792</v>
      </c>
      <c r="D140" s="20">
        <v>442913</v>
      </c>
      <c r="E140" s="104">
        <v>13266</v>
      </c>
      <c r="F140" s="8">
        <v>5178155.4300000072</v>
      </c>
      <c r="G140" s="8">
        <v>6721</v>
      </c>
      <c r="H140" s="8">
        <v>54000</v>
      </c>
      <c r="I140" s="8">
        <v>319462.5</v>
      </c>
      <c r="J140" s="100">
        <v>405401.89</v>
      </c>
      <c r="K140" s="33">
        <f t="shared" si="8"/>
        <v>11194908.040000007</v>
      </c>
      <c r="L140" s="15">
        <v>49200</v>
      </c>
      <c r="M140" s="16">
        <v>10696.45</v>
      </c>
      <c r="N140" s="16">
        <v>1425.43</v>
      </c>
      <c r="O140" s="35">
        <f t="shared" si="6"/>
        <v>61321.88</v>
      </c>
      <c r="P140" s="70">
        <v>1521081.27</v>
      </c>
      <c r="Q140" s="36">
        <f t="shared" si="7"/>
        <v>12777311.190000007</v>
      </c>
    </row>
    <row r="141" spans="1:17" ht="14.4" x14ac:dyDescent="0.3">
      <c r="A141" s="11" t="s">
        <v>277</v>
      </c>
      <c r="B141" s="5" t="s">
        <v>278</v>
      </c>
      <c r="C141" s="105">
        <v>11745734</v>
      </c>
      <c r="D141" s="20">
        <v>932740</v>
      </c>
      <c r="E141" s="104">
        <v>27941</v>
      </c>
      <c r="F141" s="8">
        <v>11638989.110000027</v>
      </c>
      <c r="G141" s="8">
        <v>14973</v>
      </c>
      <c r="H141" s="8">
        <v>119672</v>
      </c>
      <c r="I141" s="8">
        <v>725626.94</v>
      </c>
      <c r="J141" s="100">
        <v>1387946.38</v>
      </c>
      <c r="K141" s="33">
        <f t="shared" si="8"/>
        <v>23817729.670000032</v>
      </c>
      <c r="L141" s="15">
        <v>54000</v>
      </c>
      <c r="M141" s="16">
        <v>23232.82</v>
      </c>
      <c r="N141" s="16">
        <v>3096.06</v>
      </c>
      <c r="O141" s="35">
        <f t="shared" si="6"/>
        <v>80328.88</v>
      </c>
      <c r="P141" s="70">
        <v>2946144.98</v>
      </c>
      <c r="Q141" s="36">
        <f t="shared" si="7"/>
        <v>26844203.530000031</v>
      </c>
    </row>
    <row r="142" spans="1:17" ht="14.4" x14ac:dyDescent="0.3">
      <c r="A142" s="11" t="s">
        <v>279</v>
      </c>
      <c r="B142" s="5" t="s">
        <v>280</v>
      </c>
      <c r="C142" s="105">
        <v>2566047</v>
      </c>
      <c r="D142" s="20">
        <v>201649</v>
      </c>
      <c r="E142" s="104">
        <v>6041</v>
      </c>
      <c r="F142" s="8">
        <v>1659972.7600000005</v>
      </c>
      <c r="G142" s="8">
        <v>1804</v>
      </c>
      <c r="H142" s="8">
        <v>14404</v>
      </c>
      <c r="I142" s="8">
        <v>65362.5</v>
      </c>
      <c r="J142" s="100">
        <v>111042.28</v>
      </c>
      <c r="K142" s="33">
        <f t="shared" si="8"/>
        <v>4404237.9800000004</v>
      </c>
      <c r="L142" s="15">
        <v>36600</v>
      </c>
      <c r="M142" s="16">
        <v>3863.24</v>
      </c>
      <c r="N142" s="16">
        <v>514.82000000000005</v>
      </c>
      <c r="O142" s="35">
        <f t="shared" si="6"/>
        <v>40978.06</v>
      </c>
      <c r="P142" s="70">
        <v>98670.900000000009</v>
      </c>
      <c r="Q142" s="36">
        <f t="shared" si="7"/>
        <v>4543886.9400000004</v>
      </c>
    </row>
    <row r="143" spans="1:17" ht="14.4" x14ac:dyDescent="0.3">
      <c r="A143" s="11" t="s">
        <v>281</v>
      </c>
      <c r="B143" s="5" t="s">
        <v>282</v>
      </c>
      <c r="C143" s="105">
        <v>936975</v>
      </c>
      <c r="D143" s="20">
        <v>73733</v>
      </c>
      <c r="E143" s="104">
        <v>2205</v>
      </c>
      <c r="F143" s="8">
        <v>858679.4600000002</v>
      </c>
      <c r="G143" s="8">
        <v>1001</v>
      </c>
      <c r="H143" s="8">
        <v>8012</v>
      </c>
      <c r="I143" s="8">
        <v>26775</v>
      </c>
      <c r="J143" s="100">
        <v>60008.609999999993</v>
      </c>
      <c r="K143" s="33">
        <f t="shared" si="8"/>
        <v>1847371.85</v>
      </c>
      <c r="L143" s="15">
        <v>22200</v>
      </c>
      <c r="M143" s="16">
        <v>1730.89</v>
      </c>
      <c r="N143" s="16">
        <v>230.66</v>
      </c>
      <c r="O143" s="35">
        <f t="shared" si="6"/>
        <v>24161.55</v>
      </c>
      <c r="P143" s="70">
        <v>49379.26</v>
      </c>
      <c r="Q143" s="36">
        <f t="shared" si="7"/>
        <v>1920912.6600000001</v>
      </c>
    </row>
    <row r="144" spans="1:17" ht="14.4" x14ac:dyDescent="0.3">
      <c r="A144" s="11" t="s">
        <v>283</v>
      </c>
      <c r="B144" s="5" t="s">
        <v>284</v>
      </c>
      <c r="C144" s="105">
        <v>3178443</v>
      </c>
      <c r="D144" s="20">
        <v>254691</v>
      </c>
      <c r="E144" s="104">
        <v>7630</v>
      </c>
      <c r="F144" s="8">
        <v>3012257.8899999969</v>
      </c>
      <c r="G144" s="8">
        <v>3866</v>
      </c>
      <c r="H144" s="8">
        <v>30868</v>
      </c>
      <c r="I144" s="8">
        <v>202650</v>
      </c>
      <c r="J144" s="100">
        <v>297889.27</v>
      </c>
      <c r="K144" s="33">
        <f t="shared" si="8"/>
        <v>6392516.6199999973</v>
      </c>
      <c r="L144" s="15">
        <v>49200</v>
      </c>
      <c r="M144" s="16">
        <v>6521.72</v>
      </c>
      <c r="N144" s="16">
        <v>869.1</v>
      </c>
      <c r="O144" s="35">
        <f t="shared" si="6"/>
        <v>56590.82</v>
      </c>
      <c r="P144" s="70">
        <v>503381.99</v>
      </c>
      <c r="Q144" s="36">
        <f t="shared" si="7"/>
        <v>6952489.4299999978</v>
      </c>
    </row>
    <row r="145" spans="1:17" ht="14.4" x14ac:dyDescent="0.3">
      <c r="A145" s="11" t="s">
        <v>285</v>
      </c>
      <c r="B145" s="5" t="s">
        <v>286</v>
      </c>
      <c r="C145" s="105">
        <v>11578272</v>
      </c>
      <c r="D145" s="20">
        <v>921042</v>
      </c>
      <c r="E145" s="104">
        <v>27589</v>
      </c>
      <c r="F145" s="8">
        <v>12688686.300000036</v>
      </c>
      <c r="G145" s="8">
        <v>14563</v>
      </c>
      <c r="H145" s="8">
        <v>116548</v>
      </c>
      <c r="I145" s="8">
        <v>532179</v>
      </c>
      <c r="J145" s="100">
        <v>884194.84</v>
      </c>
      <c r="K145" s="33">
        <f t="shared" si="8"/>
        <v>24994684.460000034</v>
      </c>
      <c r="L145" s="15">
        <v>54000</v>
      </c>
      <c r="M145" s="16">
        <v>24038.41</v>
      </c>
      <c r="N145" s="16">
        <v>3203.41</v>
      </c>
      <c r="O145" s="35">
        <f t="shared" si="6"/>
        <v>81241.820000000007</v>
      </c>
      <c r="P145" s="70">
        <v>540027.42999999993</v>
      </c>
      <c r="Q145" s="36">
        <f t="shared" si="7"/>
        <v>25615953.710000034</v>
      </c>
    </row>
    <row r="146" spans="1:17" ht="14.4" x14ac:dyDescent="0.3">
      <c r="A146" s="11" t="s">
        <v>287</v>
      </c>
      <c r="B146" s="5" t="s">
        <v>288</v>
      </c>
      <c r="C146" s="105">
        <v>1899300</v>
      </c>
      <c r="D146" s="20">
        <v>151730</v>
      </c>
      <c r="E146" s="104">
        <v>4545</v>
      </c>
      <c r="F146" s="8">
        <v>1522714.58</v>
      </c>
      <c r="G146" s="8">
        <v>1779</v>
      </c>
      <c r="H146" s="8">
        <v>14604</v>
      </c>
      <c r="I146" s="8">
        <v>74550</v>
      </c>
      <c r="J146" s="100">
        <v>51257.760000000009</v>
      </c>
      <c r="K146" s="33">
        <f t="shared" si="8"/>
        <v>3617964.8200000003</v>
      </c>
      <c r="L146" s="15">
        <v>36600</v>
      </c>
      <c r="M146" s="16">
        <v>3606.28</v>
      </c>
      <c r="N146" s="16">
        <v>480.58</v>
      </c>
      <c r="O146" s="35">
        <f t="shared" si="6"/>
        <v>40686.86</v>
      </c>
      <c r="P146" s="70">
        <v>1107292.3599999999</v>
      </c>
      <c r="Q146" s="36">
        <f t="shared" si="7"/>
        <v>4765944.04</v>
      </c>
    </row>
    <row r="147" spans="1:17" ht="14.4" x14ac:dyDescent="0.3">
      <c r="A147" s="11" t="s">
        <v>289</v>
      </c>
      <c r="B147" s="5" t="s">
        <v>290</v>
      </c>
      <c r="C147" s="105">
        <v>689112</v>
      </c>
      <c r="D147" s="20">
        <v>55113</v>
      </c>
      <c r="E147" s="104">
        <v>1651</v>
      </c>
      <c r="F147" s="8">
        <v>611841.78000000026</v>
      </c>
      <c r="G147" s="8">
        <v>777</v>
      </c>
      <c r="H147" s="8">
        <v>6200</v>
      </c>
      <c r="I147" s="8">
        <v>27212.5</v>
      </c>
      <c r="J147" s="100">
        <v>65246.9</v>
      </c>
      <c r="K147" s="33">
        <f t="shared" si="8"/>
        <v>1326660.3800000004</v>
      </c>
      <c r="L147" s="15">
        <v>22200</v>
      </c>
      <c r="M147" s="16">
        <v>1484.98</v>
      </c>
      <c r="N147" s="16">
        <v>197.89</v>
      </c>
      <c r="O147" s="35">
        <f t="shared" si="6"/>
        <v>23882.87</v>
      </c>
      <c r="P147" s="70">
        <v>936261.77</v>
      </c>
      <c r="Q147" s="36">
        <f t="shared" si="7"/>
        <v>2286805.0200000005</v>
      </c>
    </row>
    <row r="148" spans="1:17" ht="14.4" x14ac:dyDescent="0.3">
      <c r="A148" s="11" t="s">
        <v>291</v>
      </c>
      <c r="B148" s="5" t="s">
        <v>292</v>
      </c>
      <c r="C148" s="105">
        <v>4583841</v>
      </c>
      <c r="D148" s="20">
        <v>364337</v>
      </c>
      <c r="E148" s="104">
        <v>10914</v>
      </c>
      <c r="F148" s="8">
        <v>4760050.9200000027</v>
      </c>
      <c r="G148" s="8">
        <v>5357</v>
      </c>
      <c r="H148" s="8">
        <v>42792</v>
      </c>
      <c r="I148" s="8">
        <v>225312.5</v>
      </c>
      <c r="J148" s="100">
        <v>251562.18</v>
      </c>
      <c r="K148" s="33">
        <f t="shared" si="8"/>
        <v>9741042.2400000021</v>
      </c>
      <c r="L148" s="15">
        <v>49200</v>
      </c>
      <c r="M148" s="16">
        <v>9044.09</v>
      </c>
      <c r="N148" s="16">
        <v>1205.24</v>
      </c>
      <c r="O148" s="35">
        <f t="shared" si="6"/>
        <v>59449.329999999994</v>
      </c>
      <c r="P148" s="70">
        <v>1453302.13</v>
      </c>
      <c r="Q148" s="36">
        <f t="shared" si="7"/>
        <v>11253793.700000003</v>
      </c>
    </row>
    <row r="149" spans="1:17" ht="14.4" x14ac:dyDescent="0.3">
      <c r="A149" s="11" t="s">
        <v>293</v>
      </c>
      <c r="B149" s="5" t="s">
        <v>294</v>
      </c>
      <c r="C149" s="105">
        <v>4702025</v>
      </c>
      <c r="D149" s="20">
        <v>375980</v>
      </c>
      <c r="E149" s="104">
        <v>11263</v>
      </c>
      <c r="F149" s="8">
        <v>4730656.6000000052</v>
      </c>
      <c r="G149" s="8">
        <v>5780</v>
      </c>
      <c r="H149" s="8">
        <v>46296</v>
      </c>
      <c r="I149" s="8">
        <v>173834.5</v>
      </c>
      <c r="J149" s="100">
        <v>388399.5</v>
      </c>
      <c r="K149" s="33">
        <f t="shared" si="8"/>
        <v>9657435.6000000052</v>
      </c>
      <c r="L149" s="15">
        <v>49200</v>
      </c>
      <c r="M149" s="16">
        <v>11068.93</v>
      </c>
      <c r="N149" s="16">
        <v>1475.07</v>
      </c>
      <c r="O149" s="35">
        <f t="shared" si="6"/>
        <v>61744</v>
      </c>
      <c r="P149" s="70">
        <v>821384.93</v>
      </c>
      <c r="Q149" s="36">
        <f t="shared" si="7"/>
        <v>10540564.530000005</v>
      </c>
    </row>
    <row r="150" spans="1:17" ht="14.4" x14ac:dyDescent="0.3">
      <c r="A150" s="11" t="s">
        <v>295</v>
      </c>
      <c r="B150" s="5" t="s">
        <v>296</v>
      </c>
      <c r="C150" s="105">
        <v>4650994</v>
      </c>
      <c r="D150" s="20">
        <v>370318</v>
      </c>
      <c r="E150" s="104">
        <v>11092</v>
      </c>
      <c r="F150" s="8">
        <v>5672228.7200000109</v>
      </c>
      <c r="G150" s="8">
        <v>5783</v>
      </c>
      <c r="H150" s="8">
        <v>46200</v>
      </c>
      <c r="I150" s="8">
        <v>145866.5</v>
      </c>
      <c r="J150" s="100">
        <v>423970.09</v>
      </c>
      <c r="K150" s="33">
        <f t="shared" si="8"/>
        <v>10478512.13000001</v>
      </c>
      <c r="L150" s="15">
        <v>49200</v>
      </c>
      <c r="M150" s="16">
        <v>10112.370000000001</v>
      </c>
      <c r="N150" s="16">
        <v>1347.6</v>
      </c>
      <c r="O150" s="35">
        <f t="shared" si="6"/>
        <v>60659.97</v>
      </c>
      <c r="P150" s="70">
        <v>160770.38999999998</v>
      </c>
      <c r="Q150" s="36">
        <f t="shared" si="7"/>
        <v>10699942.490000011</v>
      </c>
    </row>
    <row r="151" spans="1:17" ht="14.4" x14ac:dyDescent="0.3">
      <c r="A151" s="11" t="s">
        <v>297</v>
      </c>
      <c r="B151" s="5" t="s">
        <v>298</v>
      </c>
      <c r="C151" s="105">
        <v>3699089</v>
      </c>
      <c r="D151" s="20">
        <v>294946</v>
      </c>
      <c r="E151" s="104">
        <v>8835</v>
      </c>
      <c r="F151" s="8">
        <v>2972407.0399999963</v>
      </c>
      <c r="G151" s="8">
        <v>3547</v>
      </c>
      <c r="H151" s="8">
        <v>28324</v>
      </c>
      <c r="I151" s="8">
        <v>175087.5</v>
      </c>
      <c r="J151" s="100">
        <v>174250.69999999998</v>
      </c>
      <c r="K151" s="33">
        <f t="shared" si="8"/>
        <v>7007984.8399999961</v>
      </c>
      <c r="L151" s="15">
        <v>49200</v>
      </c>
      <c r="M151" s="16">
        <v>6733.32</v>
      </c>
      <c r="N151" s="16">
        <v>897.3</v>
      </c>
      <c r="O151" s="35">
        <f t="shared" si="6"/>
        <v>56830.62</v>
      </c>
      <c r="P151" s="70">
        <v>489095.69</v>
      </c>
      <c r="Q151" s="36">
        <f t="shared" si="7"/>
        <v>7553911.1499999966</v>
      </c>
    </row>
    <row r="152" spans="1:17" ht="14.4" x14ac:dyDescent="0.3">
      <c r="A152" s="11" t="s">
        <v>299</v>
      </c>
      <c r="B152" s="5" t="s">
        <v>300</v>
      </c>
      <c r="C152" s="105">
        <v>1562522</v>
      </c>
      <c r="D152" s="20">
        <v>125521</v>
      </c>
      <c r="E152" s="104">
        <v>3760</v>
      </c>
      <c r="F152" s="8">
        <v>2008089.8399999989</v>
      </c>
      <c r="G152" s="8">
        <v>2099</v>
      </c>
      <c r="H152" s="8">
        <v>16768</v>
      </c>
      <c r="I152" s="8">
        <v>63525</v>
      </c>
      <c r="J152" s="100">
        <v>170708.4</v>
      </c>
      <c r="K152" s="33">
        <f t="shared" si="8"/>
        <v>3611576.439999999</v>
      </c>
      <c r="L152" s="15">
        <v>22200</v>
      </c>
      <c r="M152" s="16">
        <v>3287.17</v>
      </c>
      <c r="N152" s="16">
        <v>438.06</v>
      </c>
      <c r="O152" s="35">
        <f t="shared" si="6"/>
        <v>25925.23</v>
      </c>
      <c r="P152" s="70">
        <v>258811.33</v>
      </c>
      <c r="Q152" s="36">
        <f t="shared" si="7"/>
        <v>3896312.9999999991</v>
      </c>
    </row>
    <row r="153" spans="1:17" ht="14.4" x14ac:dyDescent="0.3">
      <c r="A153" s="11" t="s">
        <v>301</v>
      </c>
      <c r="B153" s="5" t="s">
        <v>302</v>
      </c>
      <c r="C153" s="105">
        <v>776944</v>
      </c>
      <c r="D153" s="20">
        <v>61504</v>
      </c>
      <c r="E153" s="104">
        <v>1842</v>
      </c>
      <c r="F153" s="8">
        <v>792945.3200000003</v>
      </c>
      <c r="G153" s="8">
        <v>816</v>
      </c>
      <c r="H153" s="8">
        <v>6524</v>
      </c>
      <c r="I153" s="8">
        <v>17850</v>
      </c>
      <c r="J153" s="100">
        <v>12836.77</v>
      </c>
      <c r="K153" s="33">
        <f t="shared" si="8"/>
        <v>1645588.5500000003</v>
      </c>
      <c r="L153" s="15">
        <v>22200</v>
      </c>
      <c r="M153" s="16">
        <v>1578.77</v>
      </c>
      <c r="N153" s="16">
        <v>210.39</v>
      </c>
      <c r="O153" s="35">
        <f t="shared" si="6"/>
        <v>23989.16</v>
      </c>
      <c r="P153" s="70">
        <v>47385.56</v>
      </c>
      <c r="Q153" s="36">
        <f t="shared" si="7"/>
        <v>1716963.2700000003</v>
      </c>
    </row>
    <row r="154" spans="1:17" ht="14.4" x14ac:dyDescent="0.3">
      <c r="A154" s="11" t="s">
        <v>303</v>
      </c>
      <c r="B154" s="5" t="s">
        <v>304</v>
      </c>
      <c r="C154" s="105">
        <v>17039569</v>
      </c>
      <c r="D154" s="20">
        <v>1361700</v>
      </c>
      <c r="E154" s="104">
        <v>40791</v>
      </c>
      <c r="F154" s="8">
        <v>13771995.610000048</v>
      </c>
      <c r="G154" s="8">
        <v>16693</v>
      </c>
      <c r="H154" s="8">
        <v>133380</v>
      </c>
      <c r="I154" s="8">
        <v>814633</v>
      </c>
      <c r="J154" s="100">
        <v>453725.89999999997</v>
      </c>
      <c r="K154" s="33">
        <f t="shared" si="8"/>
        <v>32725035.710000049</v>
      </c>
      <c r="L154" s="15">
        <v>54000</v>
      </c>
      <c r="M154" s="16">
        <v>33169.43</v>
      </c>
      <c r="N154" s="16">
        <v>4420.24</v>
      </c>
      <c r="O154" s="35">
        <f t="shared" si="6"/>
        <v>91589.67</v>
      </c>
      <c r="P154" s="70">
        <v>1727693.78</v>
      </c>
      <c r="Q154" s="36">
        <f t="shared" si="7"/>
        <v>34544319.160000049</v>
      </c>
    </row>
    <row r="155" spans="1:17" ht="14.4" x14ac:dyDescent="0.3">
      <c r="A155" s="11" t="s">
        <v>305</v>
      </c>
      <c r="B155" s="5" t="s">
        <v>306</v>
      </c>
      <c r="C155" s="105">
        <v>12175622</v>
      </c>
      <c r="D155" s="20">
        <v>971463</v>
      </c>
      <c r="E155" s="104">
        <v>29101</v>
      </c>
      <c r="F155" s="8">
        <v>10602372.490000036</v>
      </c>
      <c r="G155" s="8">
        <v>12099</v>
      </c>
      <c r="H155" s="8">
        <v>96688</v>
      </c>
      <c r="I155" s="8">
        <v>408800</v>
      </c>
      <c r="J155" s="100">
        <v>480888.07999999996</v>
      </c>
      <c r="K155" s="33">
        <f t="shared" si="8"/>
        <v>23815257.410000037</v>
      </c>
      <c r="L155" s="15">
        <v>51750</v>
      </c>
      <c r="M155" s="16">
        <v>23257.98</v>
      </c>
      <c r="N155" s="16">
        <v>3099.41</v>
      </c>
      <c r="O155" s="35">
        <f t="shared" si="6"/>
        <v>78107.39</v>
      </c>
      <c r="P155" s="70">
        <v>804519.46000000008</v>
      </c>
      <c r="Q155" s="36">
        <f t="shared" si="7"/>
        <v>24697884.260000039</v>
      </c>
    </row>
    <row r="156" spans="1:17" ht="14.4" x14ac:dyDescent="0.3">
      <c r="A156" s="11" t="s">
        <v>307</v>
      </c>
      <c r="B156" s="5" t="s">
        <v>308</v>
      </c>
      <c r="C156" s="105">
        <v>5460408</v>
      </c>
      <c r="D156" s="20">
        <v>432926</v>
      </c>
      <c r="E156" s="104">
        <v>12969</v>
      </c>
      <c r="F156" s="8">
        <v>4988300.2000000048</v>
      </c>
      <c r="G156" s="8">
        <v>5298</v>
      </c>
      <c r="H156" s="8">
        <v>42332</v>
      </c>
      <c r="I156" s="8">
        <v>174212.5</v>
      </c>
      <c r="J156" s="100">
        <v>362653.25</v>
      </c>
      <c r="K156" s="33">
        <f t="shared" si="8"/>
        <v>10753792.450000005</v>
      </c>
      <c r="L156" s="15">
        <v>49200</v>
      </c>
      <c r="M156" s="16">
        <v>10220.26</v>
      </c>
      <c r="N156" s="16">
        <v>1361.98</v>
      </c>
      <c r="O156" s="35">
        <f t="shared" si="6"/>
        <v>60782.240000000005</v>
      </c>
      <c r="P156" s="70">
        <v>650428.05999999994</v>
      </c>
      <c r="Q156" s="36">
        <f t="shared" si="7"/>
        <v>11465002.750000006</v>
      </c>
    </row>
    <row r="157" spans="1:17" ht="14.4" x14ac:dyDescent="0.3">
      <c r="A157" s="11" t="s">
        <v>309</v>
      </c>
      <c r="B157" s="5" t="s">
        <v>310</v>
      </c>
      <c r="C157" s="105">
        <v>2887781</v>
      </c>
      <c r="D157" s="20">
        <v>228834</v>
      </c>
      <c r="E157" s="104">
        <v>6855</v>
      </c>
      <c r="F157" s="8">
        <v>3055773.339999998</v>
      </c>
      <c r="G157" s="8">
        <v>3003</v>
      </c>
      <c r="H157" s="8">
        <v>24000</v>
      </c>
      <c r="I157" s="8">
        <v>76825</v>
      </c>
      <c r="J157" s="100">
        <v>271580.82999999996</v>
      </c>
      <c r="K157" s="33">
        <f t="shared" si="8"/>
        <v>6011490.5099999979</v>
      </c>
      <c r="L157" s="15">
        <v>36600</v>
      </c>
      <c r="M157" s="16">
        <v>5703.93</v>
      </c>
      <c r="N157" s="16">
        <v>760.12</v>
      </c>
      <c r="O157" s="35">
        <f t="shared" si="6"/>
        <v>43064.05</v>
      </c>
      <c r="P157" s="70">
        <v>161832.31</v>
      </c>
      <c r="Q157" s="36">
        <f t="shared" si="7"/>
        <v>6216386.8699999973</v>
      </c>
    </row>
    <row r="158" spans="1:17" ht="14.4" x14ac:dyDescent="0.3">
      <c r="A158" s="11" t="s">
        <v>311</v>
      </c>
      <c r="B158" s="5" t="s">
        <v>312</v>
      </c>
      <c r="C158" s="105">
        <v>504313</v>
      </c>
      <c r="D158" s="20">
        <v>39785</v>
      </c>
      <c r="E158" s="104">
        <v>1192</v>
      </c>
      <c r="F158" s="8">
        <v>401873.17999999993</v>
      </c>
      <c r="G158" s="8">
        <v>432</v>
      </c>
      <c r="H158" s="8">
        <v>3456</v>
      </c>
      <c r="I158" s="8">
        <v>15925</v>
      </c>
      <c r="J158" s="100">
        <v>45334.37999999999</v>
      </c>
      <c r="K158" s="33">
        <f t="shared" si="8"/>
        <v>921641.79999999993</v>
      </c>
      <c r="L158" s="15">
        <v>22200</v>
      </c>
      <c r="M158" s="16">
        <v>546.34</v>
      </c>
      <c r="N158" s="16">
        <v>72.81</v>
      </c>
      <c r="O158" s="35">
        <f t="shared" si="6"/>
        <v>22819.15</v>
      </c>
      <c r="P158" s="70">
        <v>71135.86</v>
      </c>
      <c r="Q158" s="36">
        <f t="shared" si="7"/>
        <v>1015596.8099999999</v>
      </c>
    </row>
    <row r="159" spans="1:17" ht="14.4" x14ac:dyDescent="0.3">
      <c r="A159" s="11" t="s">
        <v>313</v>
      </c>
      <c r="B159" s="5" t="s">
        <v>314</v>
      </c>
      <c r="C159" s="105">
        <v>5425661</v>
      </c>
      <c r="D159" s="20">
        <v>428507</v>
      </c>
      <c r="E159" s="104">
        <v>12836</v>
      </c>
      <c r="F159" s="8">
        <v>4436441.7600000035</v>
      </c>
      <c r="G159" s="8">
        <v>5264</v>
      </c>
      <c r="H159" s="8">
        <v>42028</v>
      </c>
      <c r="I159" s="8">
        <v>232312.5</v>
      </c>
      <c r="J159" s="100">
        <v>156567.42000000001</v>
      </c>
      <c r="K159" s="33">
        <f t="shared" si="8"/>
        <v>10426482.840000004</v>
      </c>
      <c r="L159" s="15">
        <v>49200</v>
      </c>
      <c r="M159" s="16">
        <v>10984.29</v>
      </c>
      <c r="N159" s="16">
        <v>1463.79</v>
      </c>
      <c r="O159" s="35">
        <f t="shared" si="6"/>
        <v>61648.08</v>
      </c>
      <c r="P159" s="70">
        <v>268589.04000000004</v>
      </c>
      <c r="Q159" s="36">
        <f t="shared" si="7"/>
        <v>10756719.960000005</v>
      </c>
    </row>
    <row r="160" spans="1:17" ht="14.4" x14ac:dyDescent="0.3">
      <c r="A160" s="11" t="s">
        <v>315</v>
      </c>
      <c r="B160" s="5" t="s">
        <v>316</v>
      </c>
      <c r="C160" s="105">
        <v>4808704</v>
      </c>
      <c r="D160" s="20">
        <v>379942</v>
      </c>
      <c r="E160" s="104">
        <v>11381</v>
      </c>
      <c r="F160" s="8">
        <v>4417345.0400000028</v>
      </c>
      <c r="G160" s="8">
        <v>4990</v>
      </c>
      <c r="H160" s="8">
        <v>39844</v>
      </c>
      <c r="I160" s="8">
        <v>203175</v>
      </c>
      <c r="J160" s="100">
        <v>311176.13999999996</v>
      </c>
      <c r="K160" s="33">
        <f t="shared" si="8"/>
        <v>9554204.9000000022</v>
      </c>
      <c r="L160" s="15">
        <v>49200</v>
      </c>
      <c r="M160" s="16">
        <v>8871</v>
      </c>
      <c r="N160" s="16">
        <v>1182.17</v>
      </c>
      <c r="O160" s="35">
        <f t="shared" si="6"/>
        <v>59253.17</v>
      </c>
      <c r="P160" s="70">
        <v>1392515.5599999998</v>
      </c>
      <c r="Q160" s="36">
        <f t="shared" si="7"/>
        <v>11005973.630000003</v>
      </c>
    </row>
    <row r="161" spans="1:17" ht="14.4" x14ac:dyDescent="0.3">
      <c r="A161" s="11" t="s">
        <v>317</v>
      </c>
      <c r="B161" s="5" t="s">
        <v>318</v>
      </c>
      <c r="C161" s="105">
        <v>2806194</v>
      </c>
      <c r="D161" s="20">
        <v>223777</v>
      </c>
      <c r="E161" s="104">
        <v>6703</v>
      </c>
      <c r="F161" s="8">
        <v>3344632.0999999987</v>
      </c>
      <c r="G161" s="8">
        <v>3682</v>
      </c>
      <c r="H161" s="8">
        <v>29432</v>
      </c>
      <c r="I161" s="8">
        <v>146475</v>
      </c>
      <c r="J161" s="100">
        <v>324524.91000000003</v>
      </c>
      <c r="K161" s="33">
        <f t="shared" si="8"/>
        <v>6236370.1899999985</v>
      </c>
      <c r="L161" s="15">
        <v>36600</v>
      </c>
      <c r="M161" s="16">
        <v>5884.65</v>
      </c>
      <c r="N161" s="16">
        <v>784.2</v>
      </c>
      <c r="O161" s="35">
        <f t="shared" si="6"/>
        <v>43268.85</v>
      </c>
      <c r="P161" s="70">
        <v>168097.02</v>
      </c>
      <c r="Q161" s="36">
        <f t="shared" si="7"/>
        <v>6447736.0599999977</v>
      </c>
    </row>
    <row r="162" spans="1:17" ht="14.4" x14ac:dyDescent="0.3">
      <c r="A162" s="11" t="s">
        <v>319</v>
      </c>
      <c r="B162" s="5" t="s">
        <v>320</v>
      </c>
      <c r="C162" s="105">
        <v>3346604</v>
      </c>
      <c r="D162" s="20">
        <v>264409</v>
      </c>
      <c r="E162" s="104">
        <v>7921</v>
      </c>
      <c r="F162" s="8">
        <v>3230028.5000000005</v>
      </c>
      <c r="G162" s="8">
        <v>3480</v>
      </c>
      <c r="H162" s="8">
        <v>27908</v>
      </c>
      <c r="I162" s="8">
        <v>121625</v>
      </c>
      <c r="J162" s="100">
        <v>202849.32</v>
      </c>
      <c r="K162" s="33">
        <f t="shared" si="8"/>
        <v>6799126.1799999997</v>
      </c>
      <c r="L162" s="15">
        <v>36600</v>
      </c>
      <c r="M162" s="16">
        <v>6455.76</v>
      </c>
      <c r="N162" s="16">
        <v>860.31</v>
      </c>
      <c r="O162" s="35">
        <f t="shared" si="6"/>
        <v>43916.07</v>
      </c>
      <c r="P162" s="70">
        <v>364003.04000000004</v>
      </c>
      <c r="Q162" s="36">
        <f t="shared" si="7"/>
        <v>7207045.29</v>
      </c>
    </row>
    <row r="163" spans="1:17" ht="14.4" x14ac:dyDescent="0.3">
      <c r="A163" s="11" t="s">
        <v>321</v>
      </c>
      <c r="B163" s="5" t="s">
        <v>322</v>
      </c>
      <c r="C163" s="105">
        <v>1673767</v>
      </c>
      <c r="D163" s="20">
        <v>135310</v>
      </c>
      <c r="E163" s="104">
        <v>4053</v>
      </c>
      <c r="F163" s="8">
        <v>1349160.4200000011</v>
      </c>
      <c r="G163" s="8">
        <v>1897</v>
      </c>
      <c r="H163" s="8">
        <v>15160</v>
      </c>
      <c r="I163" s="8">
        <v>116900</v>
      </c>
      <c r="J163" s="100">
        <v>55300.56</v>
      </c>
      <c r="K163" s="33">
        <f t="shared" si="8"/>
        <v>3240946.8600000008</v>
      </c>
      <c r="L163" s="15">
        <v>36600</v>
      </c>
      <c r="M163" s="16">
        <v>3726.75</v>
      </c>
      <c r="N163" s="16">
        <v>496.64</v>
      </c>
      <c r="O163" s="35">
        <f t="shared" si="6"/>
        <v>40823.39</v>
      </c>
      <c r="P163" s="70">
        <v>541456.67999999993</v>
      </c>
      <c r="Q163" s="36">
        <f t="shared" si="7"/>
        <v>3823226.9300000006</v>
      </c>
    </row>
    <row r="164" spans="1:17" ht="14.4" x14ac:dyDescent="0.3">
      <c r="A164" s="11" t="s">
        <v>323</v>
      </c>
      <c r="B164" s="5" t="s">
        <v>324</v>
      </c>
      <c r="C164" s="105">
        <v>3552296</v>
      </c>
      <c r="D164" s="20">
        <v>281448</v>
      </c>
      <c r="E164" s="104">
        <v>8431</v>
      </c>
      <c r="F164" s="8">
        <v>3791414.0000000014</v>
      </c>
      <c r="G164" s="8">
        <v>4039</v>
      </c>
      <c r="H164" s="8">
        <v>32264</v>
      </c>
      <c r="I164" s="8">
        <v>167387.5</v>
      </c>
      <c r="J164" s="100">
        <v>204240.32</v>
      </c>
      <c r="K164" s="33">
        <f t="shared" si="8"/>
        <v>7633039.1800000016</v>
      </c>
      <c r="L164" s="15">
        <v>49200</v>
      </c>
      <c r="M164" s="16">
        <v>7110.76</v>
      </c>
      <c r="N164" s="16">
        <v>947.6</v>
      </c>
      <c r="O164" s="35">
        <f t="shared" si="6"/>
        <v>57258.36</v>
      </c>
      <c r="P164" s="70">
        <v>373159.26</v>
      </c>
      <c r="Q164" s="36">
        <f t="shared" si="7"/>
        <v>8063456.8000000017</v>
      </c>
    </row>
    <row r="165" spans="1:17" ht="14.4" x14ac:dyDescent="0.3">
      <c r="A165" s="11" t="s">
        <v>325</v>
      </c>
      <c r="B165" s="5" t="s">
        <v>326</v>
      </c>
      <c r="C165" s="105">
        <v>3573965</v>
      </c>
      <c r="D165" s="20">
        <v>284536</v>
      </c>
      <c r="E165" s="104">
        <v>8524</v>
      </c>
      <c r="F165" s="8">
        <v>3081420.2400000012</v>
      </c>
      <c r="G165" s="8">
        <v>3216</v>
      </c>
      <c r="H165" s="8">
        <v>25804</v>
      </c>
      <c r="I165" s="8">
        <v>119875</v>
      </c>
      <c r="J165" s="100">
        <v>126970.2</v>
      </c>
      <c r="K165" s="33">
        <f t="shared" si="8"/>
        <v>6970370.040000001</v>
      </c>
      <c r="L165" s="15">
        <v>36600</v>
      </c>
      <c r="M165" s="16">
        <v>6320.8</v>
      </c>
      <c r="N165" s="16">
        <v>842.32</v>
      </c>
      <c r="O165" s="35">
        <f t="shared" si="6"/>
        <v>43763.12</v>
      </c>
      <c r="P165" s="70">
        <v>265639.83</v>
      </c>
      <c r="Q165" s="36">
        <f t="shared" si="7"/>
        <v>7279772.9900000012</v>
      </c>
    </row>
    <row r="166" spans="1:17" ht="14.4" x14ac:dyDescent="0.3">
      <c r="A166" s="11" t="s">
        <v>327</v>
      </c>
      <c r="B166" s="5" t="s">
        <v>328</v>
      </c>
      <c r="C166" s="105">
        <v>30205485</v>
      </c>
      <c r="D166" s="20">
        <v>2410105</v>
      </c>
      <c r="E166" s="104">
        <v>72195</v>
      </c>
      <c r="F166" s="8">
        <v>27317641.389999703</v>
      </c>
      <c r="G166" s="8">
        <v>28270</v>
      </c>
      <c r="H166" s="8">
        <v>226316</v>
      </c>
      <c r="I166" s="8">
        <v>779625</v>
      </c>
      <c r="J166" s="100">
        <v>1455012.2000000002</v>
      </c>
      <c r="K166" s="33">
        <f t="shared" si="8"/>
        <v>59584625.1899997</v>
      </c>
      <c r="L166" s="15">
        <v>165600</v>
      </c>
      <c r="M166" s="16">
        <v>61771.06</v>
      </c>
      <c r="N166" s="16">
        <v>8231.76</v>
      </c>
      <c r="O166" s="35">
        <f t="shared" si="6"/>
        <v>235602.82</v>
      </c>
      <c r="P166" s="70">
        <v>659252.05999999994</v>
      </c>
      <c r="Q166" s="36">
        <f t="shared" si="7"/>
        <v>60479480.069999702</v>
      </c>
    </row>
    <row r="167" spans="1:17" ht="14.4" x14ac:dyDescent="0.3">
      <c r="A167" s="11" t="s">
        <v>329</v>
      </c>
      <c r="B167" s="5" t="s">
        <v>330</v>
      </c>
      <c r="C167" s="105">
        <v>3204082</v>
      </c>
      <c r="D167" s="20">
        <v>252380</v>
      </c>
      <c r="E167" s="104">
        <v>7560</v>
      </c>
      <c r="F167" s="8">
        <v>2865478.2199999979</v>
      </c>
      <c r="G167" s="8">
        <v>2956</v>
      </c>
      <c r="H167" s="8">
        <v>23624</v>
      </c>
      <c r="I167" s="8">
        <v>116200</v>
      </c>
      <c r="J167" s="100">
        <v>216803.8</v>
      </c>
      <c r="K167" s="33">
        <f t="shared" si="8"/>
        <v>6255476.4199999981</v>
      </c>
      <c r="L167" s="15">
        <v>36600</v>
      </c>
      <c r="M167" s="16">
        <v>5820.21</v>
      </c>
      <c r="N167" s="16">
        <v>775.62</v>
      </c>
      <c r="O167" s="35">
        <f t="shared" si="6"/>
        <v>43195.83</v>
      </c>
      <c r="P167" s="70">
        <v>235243.09</v>
      </c>
      <c r="Q167" s="36">
        <f t="shared" si="7"/>
        <v>6533915.339999998</v>
      </c>
    </row>
    <row r="168" spans="1:17" ht="14.4" x14ac:dyDescent="0.3">
      <c r="A168" s="11" t="s">
        <v>331</v>
      </c>
      <c r="B168" s="5" t="s">
        <v>332</v>
      </c>
      <c r="C168" s="105">
        <v>4430074</v>
      </c>
      <c r="D168" s="20">
        <v>352840</v>
      </c>
      <c r="E168" s="104">
        <v>10570</v>
      </c>
      <c r="F168" s="8">
        <v>5521672.430000009</v>
      </c>
      <c r="G168" s="8">
        <v>5907</v>
      </c>
      <c r="H168" s="8">
        <v>47888</v>
      </c>
      <c r="I168" s="8">
        <v>149712.5</v>
      </c>
      <c r="J168" s="100">
        <v>532932.77</v>
      </c>
      <c r="K168" s="33">
        <f t="shared" si="8"/>
        <v>9985731.1600000095</v>
      </c>
      <c r="L168" s="15">
        <v>49200</v>
      </c>
      <c r="M168" s="16">
        <v>9975.11</v>
      </c>
      <c r="N168" s="16">
        <v>1329.31</v>
      </c>
      <c r="O168" s="35">
        <f t="shared" si="6"/>
        <v>60504.42</v>
      </c>
      <c r="P168" s="70">
        <v>1310758.28</v>
      </c>
      <c r="Q168" s="36">
        <f t="shared" si="7"/>
        <v>11356993.860000009</v>
      </c>
    </row>
    <row r="169" spans="1:17" ht="14.4" x14ac:dyDescent="0.3">
      <c r="A169" s="11" t="s">
        <v>333</v>
      </c>
      <c r="B169" s="5" t="s">
        <v>334</v>
      </c>
      <c r="C169" s="105">
        <v>3332438</v>
      </c>
      <c r="D169" s="20">
        <v>267634</v>
      </c>
      <c r="E169" s="104">
        <v>8016</v>
      </c>
      <c r="F169" s="8">
        <v>3414095.4999999991</v>
      </c>
      <c r="G169" s="8">
        <v>3913</v>
      </c>
      <c r="H169" s="8">
        <v>31416</v>
      </c>
      <c r="I169" s="8">
        <v>161537</v>
      </c>
      <c r="J169" s="100">
        <v>255273.02</v>
      </c>
      <c r="K169" s="33">
        <f t="shared" si="8"/>
        <v>6963776.4799999995</v>
      </c>
      <c r="L169" s="15">
        <v>36600</v>
      </c>
      <c r="M169" s="16">
        <v>6732.17</v>
      </c>
      <c r="N169" s="16">
        <v>897.15</v>
      </c>
      <c r="O169" s="35">
        <f t="shared" si="6"/>
        <v>44229.32</v>
      </c>
      <c r="P169" s="70">
        <v>676381.47</v>
      </c>
      <c r="Q169" s="36">
        <f t="shared" si="7"/>
        <v>7684387.2699999996</v>
      </c>
    </row>
    <row r="170" spans="1:17" ht="14.4" x14ac:dyDescent="0.3">
      <c r="A170" s="11" t="s">
        <v>335</v>
      </c>
      <c r="B170" s="5" t="s">
        <v>336</v>
      </c>
      <c r="C170" s="105">
        <v>6550204</v>
      </c>
      <c r="D170" s="20">
        <v>521114</v>
      </c>
      <c r="E170" s="104">
        <v>15611</v>
      </c>
      <c r="F170" s="8">
        <v>7073919.8900000053</v>
      </c>
      <c r="G170" s="8">
        <v>8530</v>
      </c>
      <c r="H170" s="8">
        <v>68136</v>
      </c>
      <c r="I170" s="8">
        <v>337925</v>
      </c>
      <c r="J170" s="100">
        <v>550163.06000000006</v>
      </c>
      <c r="K170" s="33">
        <f t="shared" si="8"/>
        <v>14025276.830000004</v>
      </c>
      <c r="L170" s="15">
        <v>49200</v>
      </c>
      <c r="M170" s="16">
        <v>13259.23</v>
      </c>
      <c r="N170" s="16">
        <v>1766.96</v>
      </c>
      <c r="O170" s="35">
        <f t="shared" si="6"/>
        <v>64226.189999999995</v>
      </c>
      <c r="P170" s="70">
        <v>558765.72</v>
      </c>
      <c r="Q170" s="36">
        <f t="shared" si="7"/>
        <v>14648268.740000004</v>
      </c>
    </row>
    <row r="171" spans="1:17" ht="14.4" x14ac:dyDescent="0.3">
      <c r="A171" s="11" t="s">
        <v>337</v>
      </c>
      <c r="B171" s="5" t="s">
        <v>338</v>
      </c>
      <c r="C171" s="105">
        <v>1546837</v>
      </c>
      <c r="D171" s="20">
        <v>123086</v>
      </c>
      <c r="E171" s="104">
        <v>3687</v>
      </c>
      <c r="F171" s="8">
        <v>1526757.0899999996</v>
      </c>
      <c r="G171" s="8">
        <v>1629</v>
      </c>
      <c r="H171" s="8">
        <v>12988</v>
      </c>
      <c r="I171" s="8">
        <v>45412.5</v>
      </c>
      <c r="J171" s="100">
        <v>36117.53</v>
      </c>
      <c r="K171" s="33">
        <f t="shared" si="8"/>
        <v>3224279.06</v>
      </c>
      <c r="L171" s="15">
        <v>22200</v>
      </c>
      <c r="M171" s="16">
        <v>2569.27</v>
      </c>
      <c r="N171" s="16">
        <v>342.39</v>
      </c>
      <c r="O171" s="35">
        <f t="shared" si="6"/>
        <v>25111.66</v>
      </c>
      <c r="P171" s="70">
        <v>112878.91</v>
      </c>
      <c r="Q171" s="36">
        <f t="shared" si="7"/>
        <v>3362269.6300000004</v>
      </c>
    </row>
    <row r="172" spans="1:17" ht="14.4" x14ac:dyDescent="0.3">
      <c r="A172" s="11" t="s">
        <v>339</v>
      </c>
      <c r="B172" s="5" t="s">
        <v>340</v>
      </c>
      <c r="C172" s="105">
        <v>1477262</v>
      </c>
      <c r="D172" s="20">
        <v>116879</v>
      </c>
      <c r="E172" s="104">
        <v>3499</v>
      </c>
      <c r="F172" s="8">
        <v>1342679.4699999997</v>
      </c>
      <c r="G172" s="8">
        <v>1578</v>
      </c>
      <c r="H172" s="8">
        <v>12608</v>
      </c>
      <c r="I172" s="8">
        <v>70700</v>
      </c>
      <c r="J172" s="100">
        <v>199098.14</v>
      </c>
      <c r="K172" s="33">
        <f t="shared" si="8"/>
        <v>2826107.3299999996</v>
      </c>
      <c r="L172" s="15">
        <v>22200</v>
      </c>
      <c r="M172" s="16">
        <v>2629.12</v>
      </c>
      <c r="N172" s="16">
        <v>350.36</v>
      </c>
      <c r="O172" s="35">
        <f t="shared" si="6"/>
        <v>25179.48</v>
      </c>
      <c r="P172" s="70">
        <v>455611.32</v>
      </c>
      <c r="Q172" s="36">
        <f t="shared" si="7"/>
        <v>3306898.1299999994</v>
      </c>
    </row>
    <row r="173" spans="1:17" ht="14.4" x14ac:dyDescent="0.3">
      <c r="A173" s="11" t="s">
        <v>341</v>
      </c>
      <c r="B173" s="5" t="s">
        <v>342</v>
      </c>
      <c r="C173" s="105">
        <v>2281293</v>
      </c>
      <c r="D173" s="20">
        <v>181694</v>
      </c>
      <c r="E173" s="104">
        <v>5444</v>
      </c>
      <c r="F173" s="8">
        <v>2079063.7299999986</v>
      </c>
      <c r="G173" s="8">
        <v>2367</v>
      </c>
      <c r="H173" s="8">
        <v>18912</v>
      </c>
      <c r="I173" s="8">
        <v>64750</v>
      </c>
      <c r="J173" s="100">
        <v>223527.74</v>
      </c>
      <c r="K173" s="33">
        <f t="shared" si="8"/>
        <v>4409995.9899999984</v>
      </c>
      <c r="L173" s="15">
        <v>36600</v>
      </c>
      <c r="M173" s="16">
        <v>3623.05</v>
      </c>
      <c r="N173" s="16">
        <v>482.82</v>
      </c>
      <c r="O173" s="35">
        <f t="shared" si="6"/>
        <v>40705.870000000003</v>
      </c>
      <c r="P173" s="70">
        <v>198274.02999999997</v>
      </c>
      <c r="Q173" s="36">
        <f t="shared" si="7"/>
        <v>4648975.8899999987</v>
      </c>
    </row>
    <row r="174" spans="1:17" ht="15" thickBot="1" x14ac:dyDescent="0.35">
      <c r="A174" s="11" t="s">
        <v>343</v>
      </c>
      <c r="B174" s="5" t="s">
        <v>344</v>
      </c>
      <c r="C174" s="105">
        <v>7254310</v>
      </c>
      <c r="D174" s="20">
        <v>579541</v>
      </c>
      <c r="E174" s="114">
        <v>17361</v>
      </c>
      <c r="F174" s="8">
        <v>6574567.9900000067</v>
      </c>
      <c r="G174" s="8">
        <v>7525</v>
      </c>
      <c r="H174" s="8">
        <v>60128</v>
      </c>
      <c r="I174" s="8">
        <v>266330</v>
      </c>
      <c r="J174" s="101">
        <v>196172.94000000003</v>
      </c>
      <c r="K174" s="33">
        <f t="shared" si="8"/>
        <v>14563590.050000006</v>
      </c>
      <c r="L174" s="15">
        <v>49200</v>
      </c>
      <c r="M174" s="16">
        <v>13687</v>
      </c>
      <c r="N174" s="16">
        <v>1823.96</v>
      </c>
      <c r="O174" s="35">
        <f t="shared" si="6"/>
        <v>64710.96</v>
      </c>
      <c r="P174" s="71">
        <v>256389.83</v>
      </c>
      <c r="Q174" s="36">
        <f t="shared" si="7"/>
        <v>14884690.840000007</v>
      </c>
    </row>
    <row r="175" spans="1:17" s="3" customFormat="1" thickBot="1" x14ac:dyDescent="0.3">
      <c r="A175" s="12"/>
      <c r="B175" s="27" t="s">
        <v>365</v>
      </c>
      <c r="C175" s="102">
        <f>SUM(C4:C174)</f>
        <v>1253390106</v>
      </c>
      <c r="D175" s="112">
        <v>99832783</v>
      </c>
      <c r="E175" s="115">
        <f t="shared" ref="E175:J175" si="9">SUM(E4:E174)</f>
        <v>2990499</v>
      </c>
      <c r="F175" s="113">
        <f t="shared" si="9"/>
        <v>1053445480.1500101</v>
      </c>
      <c r="G175" s="22">
        <f t="shared" si="9"/>
        <v>1179193.93</v>
      </c>
      <c r="H175" s="22">
        <f t="shared" si="9"/>
        <v>9440733.1500000004</v>
      </c>
      <c r="I175" s="22">
        <f t="shared" si="9"/>
        <v>41310615.609999999</v>
      </c>
      <c r="J175" s="22">
        <f t="shared" si="9"/>
        <v>66399474.820000038</v>
      </c>
      <c r="K175" s="116">
        <v>2395189936.02</v>
      </c>
      <c r="L175" s="24">
        <f>SUM(L4:L174)</f>
        <v>8294600</v>
      </c>
      <c r="M175" s="25">
        <f>SUM(M4:M174)</f>
        <v>2152145.87</v>
      </c>
      <c r="N175" s="26">
        <f>SUM(N4:N174)</f>
        <v>286800.04000000021</v>
      </c>
      <c r="O175" s="117">
        <v>10733545.91</v>
      </c>
      <c r="P175" s="72">
        <f>SUM(P4:P174)</f>
        <v>118330474.99999997</v>
      </c>
      <c r="Q175" s="118">
        <v>2524253956.9299998</v>
      </c>
    </row>
    <row r="176" spans="1:17" ht="17.399999999999999" customHeight="1" x14ac:dyDescent="0.25">
      <c r="A176" s="96" t="s">
        <v>384</v>
      </c>
      <c r="B176" s="95"/>
      <c r="C176" s="94"/>
      <c r="D176"/>
      <c r="E176"/>
      <c r="F176"/>
      <c r="G176"/>
      <c r="H176" s="94"/>
      <c r="I176"/>
      <c r="J176" s="44"/>
      <c r="K176" s="97" t="s">
        <v>363</v>
      </c>
      <c r="M176"/>
      <c r="N176"/>
      <c r="P176"/>
      <c r="Q176"/>
    </row>
    <row r="177" spans="1:17" ht="15.6" x14ac:dyDescent="0.3">
      <c r="B177" s="74" t="s">
        <v>386</v>
      </c>
      <c r="C177" s="94"/>
      <c r="D177"/>
      <c r="E177"/>
      <c r="F177" s="74"/>
      <c r="G177"/>
      <c r="H177" s="94"/>
      <c r="I177"/>
      <c r="J177" s="44"/>
      <c r="K177"/>
      <c r="L177"/>
      <c r="M177"/>
      <c r="N177"/>
      <c r="O177"/>
      <c r="P177"/>
      <c r="Q177"/>
    </row>
    <row r="178" spans="1:17" ht="23.7" customHeight="1" x14ac:dyDescent="0.3">
      <c r="A178" s="17" t="s">
        <v>346</v>
      </c>
      <c r="B178" s="18"/>
      <c r="F178" s="6"/>
    </row>
    <row r="179" spans="1:17" ht="13.2" x14ac:dyDescent="0.25">
      <c r="A179" s="13" t="s">
        <v>347</v>
      </c>
      <c r="B179" s="9"/>
      <c r="C179" s="79"/>
      <c r="D179" s="9"/>
      <c r="E179" s="9"/>
      <c r="F179" s="9"/>
      <c r="G179" s="9"/>
      <c r="H179" s="79"/>
      <c r="I179" s="9"/>
      <c r="J179" s="46"/>
      <c r="K179" s="9"/>
    </row>
    <row r="180" spans="1:17" ht="13.2" x14ac:dyDescent="0.25">
      <c r="A180" s="13" t="s">
        <v>348</v>
      </c>
      <c r="B180" s="9"/>
      <c r="C180" s="79"/>
      <c r="D180" s="9"/>
      <c r="E180" s="9"/>
      <c r="F180" s="9"/>
      <c r="G180" s="9"/>
      <c r="H180" s="79"/>
      <c r="I180" s="9"/>
      <c r="J180" s="46"/>
      <c r="K180" s="9"/>
    </row>
    <row r="181" spans="1:17" ht="13.2" x14ac:dyDescent="0.25">
      <c r="A181" s="13" t="s">
        <v>389</v>
      </c>
      <c r="B181" s="9"/>
      <c r="C181" s="79"/>
      <c r="D181" s="9"/>
      <c r="E181" s="9"/>
      <c r="F181" s="9"/>
      <c r="G181" s="9"/>
      <c r="H181" s="79"/>
      <c r="I181" s="9"/>
      <c r="J181" s="46"/>
      <c r="K181" s="9"/>
    </row>
    <row r="182" spans="1:17" ht="13.2" x14ac:dyDescent="0.25">
      <c r="A182" s="13" t="s">
        <v>387</v>
      </c>
      <c r="B182" s="9"/>
      <c r="C182" s="79"/>
      <c r="D182" s="9"/>
      <c r="E182" s="9"/>
      <c r="F182" s="9"/>
      <c r="G182" s="9"/>
      <c r="H182" s="79"/>
      <c r="I182" s="9"/>
      <c r="J182" s="46"/>
      <c r="K182" s="9"/>
    </row>
    <row r="183" spans="1:17" ht="13.2" x14ac:dyDescent="0.25">
      <c r="A183" s="13" t="s">
        <v>388</v>
      </c>
      <c r="B183" s="9"/>
      <c r="C183" s="79"/>
      <c r="D183" s="9"/>
      <c r="E183" s="9"/>
      <c r="F183" s="9"/>
      <c r="G183" s="9"/>
      <c r="H183" s="79"/>
      <c r="I183" s="9"/>
      <c r="J183" s="46"/>
      <c r="K183" s="9"/>
    </row>
    <row r="184" spans="1:17" ht="13.2" x14ac:dyDescent="0.25">
      <c r="A184" s="10" t="s">
        <v>390</v>
      </c>
      <c r="B184" s="9"/>
      <c r="C184" s="79"/>
      <c r="D184" s="9"/>
      <c r="E184" s="9"/>
      <c r="F184" s="9"/>
      <c r="G184" s="9"/>
      <c r="H184" s="79"/>
      <c r="I184" s="9"/>
      <c r="J184" s="46"/>
      <c r="K184" s="9"/>
    </row>
    <row r="185" spans="1:17" ht="13.2" x14ac:dyDescent="0.25">
      <c r="A185" s="10" t="s">
        <v>391</v>
      </c>
      <c r="B185" s="9"/>
      <c r="C185" s="79"/>
      <c r="D185" s="9"/>
      <c r="E185" s="9"/>
      <c r="F185" s="9"/>
      <c r="G185" s="9"/>
      <c r="H185" s="79"/>
      <c r="I185" s="9"/>
      <c r="J185" s="46"/>
      <c r="K185" s="9"/>
    </row>
    <row r="186" spans="1:17" ht="13.2" x14ac:dyDescent="0.25">
      <c r="A186" s="10" t="s">
        <v>392</v>
      </c>
      <c r="B186" s="9"/>
      <c r="C186" s="79"/>
      <c r="D186" s="9"/>
      <c r="E186" s="9"/>
      <c r="F186" s="9"/>
      <c r="G186" s="9"/>
      <c r="H186" s="79"/>
      <c r="I186" s="9"/>
      <c r="J186" s="46"/>
      <c r="K186" s="9"/>
    </row>
    <row r="187" spans="1:17" ht="13.2" x14ac:dyDescent="0.25">
      <c r="A187" s="10" t="s">
        <v>393</v>
      </c>
      <c r="B187" s="9"/>
      <c r="C187" s="79"/>
      <c r="D187" s="9"/>
      <c r="E187" s="9"/>
      <c r="F187" s="9"/>
      <c r="G187" s="9"/>
      <c r="H187" s="79"/>
      <c r="I187" s="9"/>
      <c r="J187" s="46"/>
      <c r="K187" s="9"/>
    </row>
    <row r="188" spans="1:17" ht="13.2" x14ac:dyDescent="0.25">
      <c r="A188" s="10" t="s">
        <v>394</v>
      </c>
      <c r="B188" s="9"/>
      <c r="C188" s="79"/>
      <c r="D188" s="9"/>
      <c r="E188" s="9"/>
      <c r="F188" s="9"/>
      <c r="G188" s="9"/>
      <c r="H188" s="79"/>
      <c r="I188" s="9"/>
      <c r="J188" s="46"/>
      <c r="K188" s="9"/>
    </row>
    <row r="189" spans="1:17" ht="13.2" x14ac:dyDescent="0.25">
      <c r="A189" s="13" t="s">
        <v>395</v>
      </c>
      <c r="B189" s="9"/>
      <c r="C189" s="79"/>
      <c r="D189" s="9"/>
      <c r="E189" s="9"/>
      <c r="F189" s="9"/>
      <c r="G189" s="9"/>
      <c r="H189" s="79"/>
      <c r="I189" s="9"/>
      <c r="J189" s="46"/>
      <c r="K189" s="9"/>
    </row>
    <row r="190" spans="1:17" ht="13.2" x14ac:dyDescent="0.25">
      <c r="A190" s="10" t="s">
        <v>358</v>
      </c>
      <c r="B190" s="9"/>
      <c r="C190" s="79"/>
      <c r="D190" s="9"/>
      <c r="E190" s="9"/>
      <c r="F190" s="9"/>
      <c r="G190" s="9"/>
      <c r="H190" s="79"/>
      <c r="I190" s="9"/>
      <c r="J190" s="46"/>
      <c r="K190" s="9"/>
    </row>
    <row r="191" spans="1:17" ht="13.2" x14ac:dyDescent="0.25">
      <c r="A191" s="10" t="s">
        <v>367</v>
      </c>
      <c r="B191" s="9"/>
      <c r="C191" s="79"/>
      <c r="D191" s="9"/>
      <c r="E191" s="9"/>
      <c r="F191" s="9"/>
      <c r="G191" s="9"/>
      <c r="H191" s="79"/>
      <c r="I191" s="9"/>
      <c r="J191" s="46"/>
      <c r="K191" s="9"/>
    </row>
    <row r="192" spans="1:17" ht="13.2" x14ac:dyDescent="0.25">
      <c r="A192" s="10" t="s">
        <v>359</v>
      </c>
      <c r="B192" s="9"/>
      <c r="C192" s="79"/>
      <c r="D192" s="9"/>
      <c r="E192" s="9"/>
      <c r="F192" s="9"/>
      <c r="G192" s="9"/>
      <c r="H192" s="79"/>
      <c r="I192" s="9"/>
      <c r="J192" s="46"/>
      <c r="K192" s="9"/>
    </row>
    <row r="193" spans="1:11" ht="13.2" x14ac:dyDescent="0.25">
      <c r="A193" s="10" t="s">
        <v>360</v>
      </c>
      <c r="B193" s="9"/>
      <c r="C193" s="79"/>
      <c r="D193" s="9"/>
      <c r="E193" s="9"/>
      <c r="F193" s="9"/>
      <c r="G193" s="9"/>
      <c r="H193" s="79"/>
      <c r="I193" s="9"/>
      <c r="J193" s="46"/>
      <c r="K193" s="9"/>
    </row>
    <row r="194" spans="1:11" ht="13.2" x14ac:dyDescent="0.25">
      <c r="A194" s="10" t="s">
        <v>357</v>
      </c>
      <c r="B194" s="9"/>
      <c r="C194" s="79"/>
      <c r="D194" s="9"/>
      <c r="E194" s="9"/>
      <c r="F194" s="9"/>
      <c r="G194" s="9"/>
      <c r="H194" s="79"/>
      <c r="I194" s="9"/>
      <c r="J194" s="46"/>
      <c r="K194" s="9"/>
    </row>
    <row r="195" spans="1:11" ht="13.2" x14ac:dyDescent="0.25">
      <c r="A195" s="10" t="s">
        <v>397</v>
      </c>
      <c r="B195" s="9"/>
      <c r="C195" s="79"/>
      <c r="D195" s="9"/>
      <c r="E195" s="9"/>
      <c r="F195" s="9"/>
      <c r="G195" s="9"/>
      <c r="H195" s="79"/>
      <c r="I195" s="9"/>
      <c r="J195" s="46"/>
      <c r="K195" s="9"/>
    </row>
    <row r="196" spans="1:11" ht="13.2" x14ac:dyDescent="0.25">
      <c r="A196" s="10" t="s">
        <v>396</v>
      </c>
      <c r="B196" s="9"/>
      <c r="C196" s="79"/>
      <c r="D196" s="9"/>
      <c r="E196" s="9"/>
      <c r="F196" s="9"/>
      <c r="G196" s="9"/>
      <c r="H196" s="79"/>
      <c r="I196" s="9"/>
      <c r="J196" s="46"/>
      <c r="K196" s="9"/>
    </row>
    <row r="198" spans="1:11" x14ac:dyDescent="0.25">
      <c r="A198" s="1" t="s">
        <v>349</v>
      </c>
    </row>
    <row r="199" spans="1:11" x14ac:dyDescent="0.25">
      <c r="A199" s="1" t="s">
        <v>364</v>
      </c>
    </row>
    <row r="200" spans="1:11" x14ac:dyDescent="0.25">
      <c r="A200" s="1" t="s">
        <v>350</v>
      </c>
    </row>
    <row r="201" spans="1:11" x14ac:dyDescent="0.25">
      <c r="A201" s="1" t="s">
        <v>351</v>
      </c>
    </row>
    <row r="202" spans="1:11" x14ac:dyDescent="0.25">
      <c r="A202" s="1" t="s">
        <v>362</v>
      </c>
    </row>
    <row r="203" spans="1:11" x14ac:dyDescent="0.25">
      <c r="A203" s="1" t="s">
        <v>402</v>
      </c>
    </row>
    <row r="204" spans="1:11" x14ac:dyDescent="0.25">
      <c r="G204" s="4" t="s">
        <v>361</v>
      </c>
    </row>
    <row r="205" spans="1:11" x14ac:dyDescent="0.25">
      <c r="A205" s="1" t="s">
        <v>400</v>
      </c>
    </row>
  </sheetData>
  <autoFilter ref="A3:Q196" xr:uid="{42E94BB9-564F-4406-B3BA-68CCDEC7163B}"/>
  <hyperlinks>
    <hyperlink ref="K176" r:id="rId1" xr:uid="{00000000-0004-0000-0000-000000000000}"/>
  </hyperlinks>
  <printOptions horizontalCentered="1"/>
  <pageMargins left="0" right="0" top="0" bottom="0.5" header="0" footer="0.3"/>
  <pageSetup paperSize="5" scale="61" fitToHeight="4" orientation="landscape" r:id="rId2"/>
  <headerFooter>
    <oddFooter>&amp;C&amp;"Arial,Regular"Page &amp;P of &amp;N&amp;R&amp;"Arial,Regular"&amp;D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2A501-2D77-40A2-A6AD-A2086F98C77D}">
  <sheetPr>
    <pageSetUpPr fitToPage="1"/>
  </sheetPr>
  <dimension ref="A1:F203"/>
  <sheetViews>
    <sheetView zoomScaleNormal="100" workbookViewId="0">
      <pane xSplit="2" ySplit="2" topLeftCell="C147" activePane="bottomRight" state="frozen"/>
      <selection pane="topRight" activeCell="C1" sqref="C1"/>
      <selection pane="bottomLeft" activeCell="A3" sqref="A3"/>
      <selection pane="bottomRight" activeCell="C170" sqref="C170"/>
    </sheetView>
  </sheetViews>
  <sheetFormatPr defaultColWidth="9.33203125" defaultRowHeight="13.8" x14ac:dyDescent="0.25"/>
  <cols>
    <col min="1" max="1" width="7.6640625" style="1" customWidth="1"/>
    <col min="2" max="2" width="26.33203125" style="1" bestFit="1" customWidth="1"/>
    <col min="3" max="3" width="17.44140625" style="4" bestFit="1" customWidth="1"/>
    <col min="4" max="5" width="17.109375" style="4" customWidth="1"/>
    <col min="6" max="6" width="17.6640625" style="1" bestFit="1" customWidth="1"/>
    <col min="7" max="7" width="9.33203125" style="1"/>
    <col min="8" max="8" width="26.44140625" style="1" bestFit="1" customWidth="1"/>
    <col min="9" max="9" width="16" style="1" bestFit="1" customWidth="1"/>
    <col min="10" max="10" width="15" style="1" bestFit="1" customWidth="1"/>
    <col min="11" max="11" width="12.33203125" style="1" bestFit="1" customWidth="1"/>
    <col min="12" max="16384" width="9.33203125" style="1"/>
  </cols>
  <sheetData>
    <row r="1" spans="1:6" ht="25.2" customHeight="1" thickBot="1" x14ac:dyDescent="0.3">
      <c r="A1" s="75" t="str">
        <f>'On Behalf Payment Totals '!H1</f>
        <v>On Behalf Payments Summary Report FY2025-2026</v>
      </c>
      <c r="B1" s="19"/>
      <c r="C1" s="19"/>
      <c r="D1" s="19"/>
      <c r="E1" s="19"/>
      <c r="F1" s="19"/>
    </row>
    <row r="2" spans="1:6" s="2" customFormat="1" ht="27" thickBot="1" x14ac:dyDescent="0.3">
      <c r="A2" s="37" t="s">
        <v>0</v>
      </c>
      <c r="B2" s="38" t="s">
        <v>1</v>
      </c>
      <c r="C2" s="39" t="s">
        <v>368</v>
      </c>
      <c r="D2" s="39" t="s">
        <v>382</v>
      </c>
      <c r="E2" s="39" t="s">
        <v>383</v>
      </c>
      <c r="F2" s="40" t="s">
        <v>376</v>
      </c>
    </row>
    <row r="3" spans="1:6" ht="13.2" x14ac:dyDescent="0.25">
      <c r="A3" s="28" t="s">
        <v>3</v>
      </c>
      <c r="B3" s="29" t="s">
        <v>4</v>
      </c>
      <c r="C3" s="30">
        <f>SUM('On Behalf Payment Totals '!C4)</f>
        <v>3996645</v>
      </c>
      <c r="D3" s="30">
        <f>'On Behalf Payment Totals '!D4</f>
        <v>316817</v>
      </c>
      <c r="E3" s="30">
        <f>'On Behalf Payment Totals '!E4</f>
        <v>9491</v>
      </c>
      <c r="F3" s="36">
        <f>SUM(C3:E3)</f>
        <v>4322953</v>
      </c>
    </row>
    <row r="4" spans="1:6" ht="13.2" x14ac:dyDescent="0.25">
      <c r="A4" s="11" t="s">
        <v>5</v>
      </c>
      <c r="B4" s="5" t="s">
        <v>6</v>
      </c>
      <c r="C4" s="30">
        <f>SUM('On Behalf Payment Totals '!C5)</f>
        <v>4481282</v>
      </c>
      <c r="D4" s="30">
        <f>'On Behalf Payment Totals '!D5</f>
        <v>353893</v>
      </c>
      <c r="E4" s="30">
        <f>'On Behalf Payment Totals '!E5</f>
        <v>10601</v>
      </c>
      <c r="F4" s="36">
        <f t="shared" ref="F4:F67" si="0">SUM(C4:E4)</f>
        <v>4845776</v>
      </c>
    </row>
    <row r="5" spans="1:6" ht="13.2" x14ac:dyDescent="0.25">
      <c r="A5" s="11" t="s">
        <v>7</v>
      </c>
      <c r="B5" s="5" t="s">
        <v>8</v>
      </c>
      <c r="C5" s="30">
        <f>SUM('On Behalf Payment Totals '!C6)</f>
        <v>1389150</v>
      </c>
      <c r="D5" s="30">
        <f>'On Behalf Payment Totals '!D6</f>
        <v>111075</v>
      </c>
      <c r="E5" s="30">
        <f>'On Behalf Payment Totals '!E6</f>
        <v>3327</v>
      </c>
      <c r="F5" s="36">
        <f t="shared" si="0"/>
        <v>1503552</v>
      </c>
    </row>
    <row r="6" spans="1:6" ht="13.2" x14ac:dyDescent="0.25">
      <c r="A6" s="11" t="s">
        <v>9</v>
      </c>
      <c r="B6" s="5" t="s">
        <v>10</v>
      </c>
      <c r="C6" s="30">
        <f>SUM('On Behalf Payment Totals '!C7)</f>
        <v>5584608</v>
      </c>
      <c r="D6" s="30">
        <f>'On Behalf Payment Totals '!D7</f>
        <v>449805</v>
      </c>
      <c r="E6" s="30">
        <f>'On Behalf Payment Totals '!E7</f>
        <v>13474</v>
      </c>
      <c r="F6" s="36">
        <f t="shared" si="0"/>
        <v>6047887</v>
      </c>
    </row>
    <row r="7" spans="1:6" ht="13.2" x14ac:dyDescent="0.25">
      <c r="A7" s="11" t="s">
        <v>11</v>
      </c>
      <c r="B7" s="5" t="s">
        <v>12</v>
      </c>
      <c r="C7" s="30">
        <f>SUM('On Behalf Payment Totals '!C8)</f>
        <v>5074115</v>
      </c>
      <c r="D7" s="30">
        <f>'On Behalf Payment Totals '!D8</f>
        <v>409937</v>
      </c>
      <c r="E7" s="30">
        <f>'On Behalf Payment Totals '!E8</f>
        <v>12280</v>
      </c>
      <c r="F7" s="36">
        <f t="shared" si="0"/>
        <v>5496332</v>
      </c>
    </row>
    <row r="8" spans="1:6" ht="13.2" x14ac:dyDescent="0.25">
      <c r="A8" s="11" t="s">
        <v>13</v>
      </c>
      <c r="B8" s="5" t="s">
        <v>14</v>
      </c>
      <c r="C8" s="30">
        <f>SUM('On Behalf Payment Totals '!C9)</f>
        <v>571889</v>
      </c>
      <c r="D8" s="30">
        <f>'On Behalf Payment Totals '!D9</f>
        <v>46359</v>
      </c>
      <c r="E8" s="30">
        <f>'On Behalf Payment Totals '!E9</f>
        <v>1389</v>
      </c>
      <c r="F8" s="36">
        <f t="shared" si="0"/>
        <v>619637</v>
      </c>
    </row>
    <row r="9" spans="1:6" ht="13.2" x14ac:dyDescent="0.25">
      <c r="A9" s="11" t="s">
        <v>15</v>
      </c>
      <c r="B9" s="5" t="s">
        <v>16</v>
      </c>
      <c r="C9" s="30">
        <f>SUM('On Behalf Payment Totals '!C10)</f>
        <v>1692253</v>
      </c>
      <c r="D9" s="30">
        <f>'On Behalf Payment Totals '!D10</f>
        <v>136182</v>
      </c>
      <c r="E9" s="30">
        <f>'On Behalf Payment Totals '!E10</f>
        <v>4079</v>
      </c>
      <c r="F9" s="36">
        <f t="shared" si="0"/>
        <v>1832514</v>
      </c>
    </row>
    <row r="10" spans="1:6" ht="13.2" x14ac:dyDescent="0.25">
      <c r="A10" s="11" t="s">
        <v>17</v>
      </c>
      <c r="B10" s="5" t="s">
        <v>18</v>
      </c>
      <c r="C10" s="30">
        <f>SUM('On Behalf Payment Totals '!C11)</f>
        <v>1178195</v>
      </c>
      <c r="D10" s="30">
        <f>'On Behalf Payment Totals '!D11</f>
        <v>93517</v>
      </c>
      <c r="E10" s="30">
        <f>'On Behalf Payment Totals '!E11</f>
        <v>2801</v>
      </c>
      <c r="F10" s="36">
        <f t="shared" si="0"/>
        <v>1274513</v>
      </c>
    </row>
    <row r="11" spans="1:6" ht="13.2" x14ac:dyDescent="0.25">
      <c r="A11" s="11" t="s">
        <v>19</v>
      </c>
      <c r="B11" s="5" t="s">
        <v>20</v>
      </c>
      <c r="C11" s="30">
        <f>SUM('On Behalf Payment Totals '!C12)</f>
        <v>5508954</v>
      </c>
      <c r="D11" s="30">
        <f>'On Behalf Payment Totals '!D12</f>
        <v>436937</v>
      </c>
      <c r="E11" s="30">
        <f>'On Behalf Payment Totals '!E12</f>
        <v>13089</v>
      </c>
      <c r="F11" s="36">
        <f t="shared" si="0"/>
        <v>5958980</v>
      </c>
    </row>
    <row r="12" spans="1:6" ht="13.2" x14ac:dyDescent="0.25">
      <c r="A12" s="11" t="s">
        <v>21</v>
      </c>
      <c r="B12" s="5" t="s">
        <v>22</v>
      </c>
      <c r="C12" s="30">
        <f>SUM('On Behalf Payment Totals '!C13)</f>
        <v>8388756</v>
      </c>
      <c r="D12" s="30">
        <f>'On Behalf Payment Totals '!D13</f>
        <v>665779</v>
      </c>
      <c r="E12" s="30">
        <f>'On Behalf Payment Totals '!E13</f>
        <v>19942</v>
      </c>
      <c r="F12" s="36">
        <f t="shared" si="0"/>
        <v>9074477</v>
      </c>
    </row>
    <row r="13" spans="1:6" ht="13.2" x14ac:dyDescent="0.25">
      <c r="A13" s="11" t="s">
        <v>23</v>
      </c>
      <c r="B13" s="5" t="s">
        <v>24</v>
      </c>
      <c r="C13" s="30">
        <f>SUM('On Behalf Payment Totals '!C14)</f>
        <v>3024948</v>
      </c>
      <c r="D13" s="30">
        <f>'On Behalf Payment Totals '!D14</f>
        <v>240954</v>
      </c>
      <c r="E13" s="30">
        <f>'On Behalf Payment Totals '!E14</f>
        <v>7218</v>
      </c>
      <c r="F13" s="36">
        <f t="shared" si="0"/>
        <v>3273120</v>
      </c>
    </row>
    <row r="14" spans="1:6" ht="13.2" x14ac:dyDescent="0.25">
      <c r="A14" s="11" t="s">
        <v>25</v>
      </c>
      <c r="B14" s="5" t="s">
        <v>26</v>
      </c>
      <c r="C14" s="30">
        <f>SUM('On Behalf Payment Totals '!C15)</f>
        <v>2456470</v>
      </c>
      <c r="D14" s="30">
        <f>'On Behalf Payment Totals '!D15</f>
        <v>195344</v>
      </c>
      <c r="E14" s="30">
        <f>'On Behalf Payment Totals '!E15</f>
        <v>5852</v>
      </c>
      <c r="F14" s="36">
        <f t="shared" si="0"/>
        <v>2657666</v>
      </c>
    </row>
    <row r="15" spans="1:6" ht="13.2" x14ac:dyDescent="0.25">
      <c r="A15" s="11" t="s">
        <v>27</v>
      </c>
      <c r="B15" s="5" t="s">
        <v>28</v>
      </c>
      <c r="C15" s="30">
        <f>SUM('On Behalf Payment Totals '!C16)</f>
        <v>3717745</v>
      </c>
      <c r="D15" s="30">
        <f>'On Behalf Payment Totals '!D16</f>
        <v>297967</v>
      </c>
      <c r="E15" s="30">
        <f>'On Behalf Payment Totals '!E16</f>
        <v>8926</v>
      </c>
      <c r="F15" s="36">
        <f t="shared" si="0"/>
        <v>4024638</v>
      </c>
    </row>
    <row r="16" spans="1:6" ht="13.2" x14ac:dyDescent="0.25">
      <c r="A16" s="11" t="s">
        <v>29</v>
      </c>
      <c r="B16" s="5" t="s">
        <v>30</v>
      </c>
      <c r="C16" s="30">
        <f>SUM('On Behalf Payment Totals '!C17)</f>
        <v>1315841</v>
      </c>
      <c r="D16" s="30">
        <f>'On Behalf Payment Totals '!D17</f>
        <v>106089</v>
      </c>
      <c r="E16" s="30">
        <f>'On Behalf Payment Totals '!E17</f>
        <v>3178</v>
      </c>
      <c r="F16" s="36">
        <f t="shared" si="0"/>
        <v>1425108</v>
      </c>
    </row>
    <row r="17" spans="1:6" ht="13.2" x14ac:dyDescent="0.25">
      <c r="A17" s="11" t="s">
        <v>31</v>
      </c>
      <c r="B17" s="5" t="s">
        <v>32</v>
      </c>
      <c r="C17" s="30">
        <f>SUM('On Behalf Payment Totals '!C18)</f>
        <v>2309403</v>
      </c>
      <c r="D17" s="30">
        <f>'On Behalf Payment Totals '!D18</f>
        <v>181741</v>
      </c>
      <c r="E17" s="30">
        <f>'On Behalf Payment Totals '!E18</f>
        <v>5444</v>
      </c>
      <c r="F17" s="36">
        <f t="shared" si="0"/>
        <v>2496588</v>
      </c>
    </row>
    <row r="18" spans="1:6" ht="13.2" x14ac:dyDescent="0.25">
      <c r="A18" s="11" t="s">
        <v>33</v>
      </c>
      <c r="B18" s="5" t="s">
        <v>34</v>
      </c>
      <c r="C18" s="30">
        <f>SUM('On Behalf Payment Totals '!C19)</f>
        <v>40300631</v>
      </c>
      <c r="D18" s="30">
        <f>'On Behalf Payment Totals '!D19</f>
        <v>3210960</v>
      </c>
      <c r="E18" s="30">
        <f>'On Behalf Payment Totals '!E19</f>
        <v>96188</v>
      </c>
      <c r="F18" s="36">
        <f t="shared" si="0"/>
        <v>43607779</v>
      </c>
    </row>
    <row r="19" spans="1:6" ht="13.2" x14ac:dyDescent="0.25">
      <c r="A19" s="11" t="s">
        <v>35</v>
      </c>
      <c r="B19" s="5" t="s">
        <v>36</v>
      </c>
      <c r="C19" s="30">
        <f>SUM('On Behalf Payment Totals '!C20)</f>
        <v>4214842</v>
      </c>
      <c r="D19" s="30">
        <f>'On Behalf Payment Totals '!D20</f>
        <v>333985</v>
      </c>
      <c r="E19" s="30">
        <f>'On Behalf Payment Totals '!E20</f>
        <v>10004</v>
      </c>
      <c r="F19" s="36">
        <f t="shared" si="0"/>
        <v>4558831</v>
      </c>
    </row>
    <row r="20" spans="1:6" ht="13.2" x14ac:dyDescent="0.25">
      <c r="A20" s="11" t="s">
        <v>37</v>
      </c>
      <c r="B20" s="5" t="s">
        <v>38</v>
      </c>
      <c r="C20" s="30">
        <f>SUM('On Behalf Payment Totals '!C21)</f>
        <v>8352107</v>
      </c>
      <c r="D20" s="30">
        <f>'On Behalf Payment Totals '!D21</f>
        <v>662123</v>
      </c>
      <c r="E20" s="30">
        <f>'On Behalf Payment Totals '!E21</f>
        <v>19834</v>
      </c>
      <c r="F20" s="36">
        <f t="shared" si="0"/>
        <v>9034064</v>
      </c>
    </row>
    <row r="21" spans="1:6" ht="13.2" x14ac:dyDescent="0.25">
      <c r="A21" s="11" t="s">
        <v>39</v>
      </c>
      <c r="B21" s="5" t="s">
        <v>40</v>
      </c>
      <c r="C21" s="30">
        <f>SUM('On Behalf Payment Totals '!C22)</f>
        <v>5704286</v>
      </c>
      <c r="D21" s="30">
        <f>'On Behalf Payment Totals '!D22</f>
        <v>455697</v>
      </c>
      <c r="E21" s="30">
        <f>'On Behalf Payment Totals '!E22</f>
        <v>13651</v>
      </c>
      <c r="F21" s="36">
        <f t="shared" si="0"/>
        <v>6173634</v>
      </c>
    </row>
    <row r="22" spans="1:6" ht="13.2" x14ac:dyDescent="0.25">
      <c r="A22" s="11" t="s">
        <v>41</v>
      </c>
      <c r="B22" s="5" t="s">
        <v>42</v>
      </c>
      <c r="C22" s="30">
        <f>SUM('On Behalf Payment Totals '!C23)</f>
        <v>5628183</v>
      </c>
      <c r="D22" s="30">
        <f>'On Behalf Payment Totals '!D23</f>
        <v>443013</v>
      </c>
      <c r="E22" s="30">
        <f>'On Behalf Payment Totals '!E23</f>
        <v>13271</v>
      </c>
      <c r="F22" s="36">
        <f t="shared" si="0"/>
        <v>6084467</v>
      </c>
    </row>
    <row r="23" spans="1:6" ht="13.2" x14ac:dyDescent="0.25">
      <c r="A23" s="11" t="s">
        <v>43</v>
      </c>
      <c r="B23" s="5" t="s">
        <v>44</v>
      </c>
      <c r="C23" s="30">
        <f>SUM('On Behalf Payment Totals '!C24)</f>
        <v>1864363</v>
      </c>
      <c r="D23" s="30">
        <f>'On Behalf Payment Totals '!D24</f>
        <v>149214</v>
      </c>
      <c r="E23" s="30">
        <f>'On Behalf Payment Totals '!E24</f>
        <v>4470</v>
      </c>
      <c r="F23" s="36">
        <f t="shared" si="0"/>
        <v>2018047</v>
      </c>
    </row>
    <row r="24" spans="1:6" ht="13.2" x14ac:dyDescent="0.25">
      <c r="A24" s="11" t="s">
        <v>45</v>
      </c>
      <c r="B24" s="5" t="s">
        <v>46</v>
      </c>
      <c r="C24" s="30">
        <f>SUM('On Behalf Payment Totals '!C25)</f>
        <v>2800496</v>
      </c>
      <c r="D24" s="30">
        <f>'On Behalf Payment Totals '!D25</f>
        <v>223890</v>
      </c>
      <c r="E24" s="30">
        <f>'On Behalf Payment Totals '!E25</f>
        <v>6707</v>
      </c>
      <c r="F24" s="36">
        <f t="shared" si="0"/>
        <v>3031093</v>
      </c>
    </row>
    <row r="25" spans="1:6" ht="13.2" x14ac:dyDescent="0.25">
      <c r="A25" s="11" t="s">
        <v>47</v>
      </c>
      <c r="B25" s="5" t="s">
        <v>48</v>
      </c>
      <c r="C25" s="30">
        <f>SUM('On Behalf Payment Totals '!C26)</f>
        <v>4340623</v>
      </c>
      <c r="D25" s="30">
        <f>'On Behalf Payment Totals '!D26</f>
        <v>345722</v>
      </c>
      <c r="E25" s="30">
        <f>'On Behalf Payment Totals '!E26</f>
        <v>10356</v>
      </c>
      <c r="F25" s="36">
        <f t="shared" si="0"/>
        <v>4696701</v>
      </c>
    </row>
    <row r="26" spans="1:6" ht="13.2" x14ac:dyDescent="0.25">
      <c r="A26" s="11" t="s">
        <v>49</v>
      </c>
      <c r="B26" s="5" t="s">
        <v>50</v>
      </c>
      <c r="C26" s="30">
        <f>SUM('On Behalf Payment Totals '!C27)</f>
        <v>23365248</v>
      </c>
      <c r="D26" s="30">
        <f>'On Behalf Payment Totals '!D27</f>
        <v>1854385</v>
      </c>
      <c r="E26" s="30">
        <f>'On Behalf Payment Totals '!E27</f>
        <v>55552</v>
      </c>
      <c r="F26" s="36">
        <f t="shared" si="0"/>
        <v>25275185</v>
      </c>
    </row>
    <row r="27" spans="1:6" ht="13.2" x14ac:dyDescent="0.25">
      <c r="A27" s="11" t="s">
        <v>51</v>
      </c>
      <c r="B27" s="5" t="s">
        <v>52</v>
      </c>
      <c r="C27" s="30">
        <f>SUM('On Behalf Payment Totals '!C28)</f>
        <v>945106</v>
      </c>
      <c r="D27" s="30">
        <f>'On Behalf Payment Totals '!D28</f>
        <v>75514</v>
      </c>
      <c r="E27" s="30">
        <f>'On Behalf Payment Totals '!E28</f>
        <v>2262</v>
      </c>
      <c r="F27" s="36">
        <f t="shared" si="0"/>
        <v>1022882</v>
      </c>
    </row>
    <row r="28" spans="1:6" ht="13.2" x14ac:dyDescent="0.25">
      <c r="A28" s="11" t="s">
        <v>53</v>
      </c>
      <c r="B28" s="5" t="s">
        <v>54</v>
      </c>
      <c r="C28" s="30">
        <f>SUM('On Behalf Payment Totals '!C29)</f>
        <v>3451563</v>
      </c>
      <c r="D28" s="30">
        <f>'On Behalf Payment Totals '!D29</f>
        <v>272410</v>
      </c>
      <c r="E28" s="30">
        <f>'On Behalf Payment Totals '!E29</f>
        <v>8160</v>
      </c>
      <c r="F28" s="36">
        <f t="shared" si="0"/>
        <v>3732133</v>
      </c>
    </row>
    <row r="29" spans="1:6" ht="13.2" x14ac:dyDescent="0.25">
      <c r="A29" s="11" t="s">
        <v>55</v>
      </c>
      <c r="B29" s="5" t="s">
        <v>56</v>
      </c>
      <c r="C29" s="30">
        <f>SUM('On Behalf Payment Totals '!C30)</f>
        <v>2498126</v>
      </c>
      <c r="D29" s="30">
        <f>'On Behalf Payment Totals '!D30</f>
        <v>200515</v>
      </c>
      <c r="E29" s="30">
        <f>'On Behalf Payment Totals '!E30</f>
        <v>6007</v>
      </c>
      <c r="F29" s="36">
        <f t="shared" si="0"/>
        <v>2704648</v>
      </c>
    </row>
    <row r="30" spans="1:6" ht="13.2" x14ac:dyDescent="0.25">
      <c r="A30" s="11" t="s">
        <v>57</v>
      </c>
      <c r="B30" s="5" t="s">
        <v>58</v>
      </c>
      <c r="C30" s="30">
        <f>SUM('On Behalf Payment Totals '!C31)</f>
        <v>4778161</v>
      </c>
      <c r="D30" s="30">
        <f>'On Behalf Payment Totals '!D31</f>
        <v>378074</v>
      </c>
      <c r="E30" s="30">
        <f>'On Behalf Payment Totals '!E31</f>
        <v>11326</v>
      </c>
      <c r="F30" s="36">
        <f t="shared" si="0"/>
        <v>5167561</v>
      </c>
    </row>
    <row r="31" spans="1:6" ht="13.2" x14ac:dyDescent="0.25">
      <c r="A31" s="11" t="s">
        <v>59</v>
      </c>
      <c r="B31" s="5" t="s">
        <v>60</v>
      </c>
      <c r="C31" s="30">
        <f>SUM('On Behalf Payment Totals '!C32)</f>
        <v>9147615</v>
      </c>
      <c r="D31" s="30">
        <f>'On Behalf Payment Totals '!D32</f>
        <v>730970</v>
      </c>
      <c r="E31" s="30">
        <f>'On Behalf Payment Totals '!E32</f>
        <v>21894</v>
      </c>
      <c r="F31" s="36">
        <f t="shared" si="0"/>
        <v>9900479</v>
      </c>
    </row>
    <row r="32" spans="1:6" ht="13.2" x14ac:dyDescent="0.25">
      <c r="A32" s="11" t="s">
        <v>61</v>
      </c>
      <c r="B32" s="5" t="s">
        <v>62</v>
      </c>
      <c r="C32" s="30">
        <f>SUM('On Behalf Payment Totals '!C33)</f>
        <v>2378545</v>
      </c>
      <c r="D32" s="30">
        <f>'On Behalf Payment Totals '!D33</f>
        <v>186624</v>
      </c>
      <c r="E32" s="30">
        <f>'On Behalf Payment Totals '!E33</f>
        <v>5590</v>
      </c>
      <c r="F32" s="36">
        <f t="shared" si="0"/>
        <v>2570759</v>
      </c>
    </row>
    <row r="33" spans="1:6" ht="13.2" x14ac:dyDescent="0.25">
      <c r="A33" s="11" t="s">
        <v>63</v>
      </c>
      <c r="B33" s="5" t="s">
        <v>64</v>
      </c>
      <c r="C33" s="30">
        <f>SUM('On Behalf Payment Totals '!C34)</f>
        <v>1167566</v>
      </c>
      <c r="D33" s="30">
        <f>'On Behalf Payment Totals '!D34</f>
        <v>92715</v>
      </c>
      <c r="E33" s="30">
        <f>'On Behalf Payment Totals '!E34</f>
        <v>2777</v>
      </c>
      <c r="F33" s="36">
        <f t="shared" si="0"/>
        <v>1263058</v>
      </c>
    </row>
    <row r="34" spans="1:6" ht="13.2" x14ac:dyDescent="0.25">
      <c r="A34" s="11" t="s">
        <v>65</v>
      </c>
      <c r="B34" s="5" t="s">
        <v>66</v>
      </c>
      <c r="C34" s="30">
        <f>SUM('On Behalf Payment Totals '!C35)</f>
        <v>3608070</v>
      </c>
      <c r="D34" s="30">
        <f>'On Behalf Payment Totals '!D35</f>
        <v>287405</v>
      </c>
      <c r="E34" s="30">
        <f>'On Behalf Payment Totals '!E35</f>
        <v>8609</v>
      </c>
      <c r="F34" s="36">
        <f t="shared" si="0"/>
        <v>3904084</v>
      </c>
    </row>
    <row r="35" spans="1:6" ht="13.2" x14ac:dyDescent="0.25">
      <c r="A35" s="11" t="s">
        <v>67</v>
      </c>
      <c r="B35" s="5" t="s">
        <v>68</v>
      </c>
      <c r="C35" s="30">
        <f>SUM('On Behalf Payment Totals '!C36)</f>
        <v>6036046</v>
      </c>
      <c r="D35" s="30">
        <f>'On Behalf Payment Totals '!D36</f>
        <v>479610</v>
      </c>
      <c r="E35" s="30">
        <f>'On Behalf Payment Totals '!E36</f>
        <v>14367</v>
      </c>
      <c r="F35" s="36">
        <f t="shared" si="0"/>
        <v>6530023</v>
      </c>
    </row>
    <row r="36" spans="1:6" ht="13.2" x14ac:dyDescent="0.25">
      <c r="A36" s="11" t="s">
        <v>69</v>
      </c>
      <c r="B36" s="5" t="s">
        <v>70</v>
      </c>
      <c r="C36" s="30">
        <f>SUM('On Behalf Payment Totals '!C37)</f>
        <v>3011549</v>
      </c>
      <c r="D36" s="30">
        <f>'On Behalf Payment Totals '!D37</f>
        <v>239282</v>
      </c>
      <c r="E36" s="30">
        <f>'On Behalf Payment Totals '!E37</f>
        <v>7168</v>
      </c>
      <c r="F36" s="36">
        <f t="shared" si="0"/>
        <v>3257999</v>
      </c>
    </row>
    <row r="37" spans="1:6" ht="13.2" x14ac:dyDescent="0.25">
      <c r="A37" s="11" t="s">
        <v>71</v>
      </c>
      <c r="B37" s="5" t="s">
        <v>72</v>
      </c>
      <c r="C37" s="30">
        <f>SUM('On Behalf Payment Totals '!C38)</f>
        <v>1324995</v>
      </c>
      <c r="D37" s="30">
        <f>'On Behalf Payment Totals '!D38</f>
        <v>106430</v>
      </c>
      <c r="E37" s="30">
        <f>'On Behalf Payment Totals '!E38</f>
        <v>3188</v>
      </c>
      <c r="F37" s="36">
        <f t="shared" si="0"/>
        <v>1434613</v>
      </c>
    </row>
    <row r="38" spans="1:6" ht="13.2" x14ac:dyDescent="0.25">
      <c r="A38" s="11" t="s">
        <v>73</v>
      </c>
      <c r="B38" s="5" t="s">
        <v>74</v>
      </c>
      <c r="C38" s="30">
        <f>SUM('On Behalf Payment Totals '!C39)</f>
        <v>12383954</v>
      </c>
      <c r="D38" s="30">
        <f>'On Behalf Payment Totals '!D39</f>
        <v>1005612</v>
      </c>
      <c r="E38" s="30">
        <f>'On Behalf Payment Totals '!E39</f>
        <v>30124</v>
      </c>
      <c r="F38" s="36">
        <f t="shared" si="0"/>
        <v>13419690</v>
      </c>
    </row>
    <row r="39" spans="1:6" ht="13.2" x14ac:dyDescent="0.25">
      <c r="A39" s="11" t="s">
        <v>75</v>
      </c>
      <c r="B39" s="5" t="s">
        <v>76</v>
      </c>
      <c r="C39" s="30">
        <f>SUM('On Behalf Payment Totals '!C40)</f>
        <v>9907261</v>
      </c>
      <c r="D39" s="30">
        <f>'On Behalf Payment Totals '!D40</f>
        <v>795463</v>
      </c>
      <c r="E39" s="30">
        <f>'On Behalf Payment Totals '!E40</f>
        <v>23824</v>
      </c>
      <c r="F39" s="36">
        <f t="shared" si="0"/>
        <v>10726548</v>
      </c>
    </row>
    <row r="40" spans="1:6" ht="13.2" x14ac:dyDescent="0.25">
      <c r="A40" s="11" t="s">
        <v>77</v>
      </c>
      <c r="B40" s="5" t="s">
        <v>78</v>
      </c>
      <c r="C40" s="30">
        <f>SUM('On Behalf Payment Totals '!C41)</f>
        <v>4874837</v>
      </c>
      <c r="D40" s="30">
        <f>'On Behalf Payment Totals '!D41</f>
        <v>383017</v>
      </c>
      <c r="E40" s="30">
        <f>'On Behalf Payment Totals '!E41</f>
        <v>11474</v>
      </c>
      <c r="F40" s="36">
        <f t="shared" si="0"/>
        <v>5269328</v>
      </c>
    </row>
    <row r="41" spans="1:6" ht="13.2" x14ac:dyDescent="0.25">
      <c r="A41" s="11" t="s">
        <v>79</v>
      </c>
      <c r="B41" s="5" t="s">
        <v>80</v>
      </c>
      <c r="C41" s="30">
        <f>SUM('On Behalf Payment Totals '!C42)</f>
        <v>2405491</v>
      </c>
      <c r="D41" s="30">
        <f>'On Behalf Payment Totals '!D42</f>
        <v>190635</v>
      </c>
      <c r="E41" s="30">
        <f>'On Behalf Payment Totals '!E42</f>
        <v>5711</v>
      </c>
      <c r="F41" s="36">
        <f t="shared" si="0"/>
        <v>2601837</v>
      </c>
    </row>
    <row r="42" spans="1:6" ht="13.2" x14ac:dyDescent="0.25">
      <c r="A42" s="11" t="s">
        <v>81</v>
      </c>
      <c r="B42" s="5" t="s">
        <v>82</v>
      </c>
      <c r="C42" s="30">
        <f>SUM('On Behalf Payment Totals '!C43)</f>
        <v>3257300</v>
      </c>
      <c r="D42" s="30">
        <f>'On Behalf Payment Totals '!D43</f>
        <v>261345</v>
      </c>
      <c r="E42" s="30">
        <f>'On Behalf Payment Totals '!E43</f>
        <v>7829</v>
      </c>
      <c r="F42" s="36">
        <f t="shared" si="0"/>
        <v>3526474</v>
      </c>
    </row>
    <row r="43" spans="1:6" ht="13.2" x14ac:dyDescent="0.25">
      <c r="A43" s="11" t="s">
        <v>83</v>
      </c>
      <c r="B43" s="5" t="s">
        <v>84</v>
      </c>
      <c r="C43" s="30">
        <f>SUM('On Behalf Payment Totals '!C44)</f>
        <v>5288445</v>
      </c>
      <c r="D43" s="30">
        <f>'On Behalf Payment Totals '!D44</f>
        <v>418416</v>
      </c>
      <c r="E43" s="30">
        <f>'On Behalf Payment Totals '!E44</f>
        <v>12534</v>
      </c>
      <c r="F43" s="36">
        <f t="shared" si="0"/>
        <v>5719395</v>
      </c>
    </row>
    <row r="44" spans="1:6" ht="13.2" x14ac:dyDescent="0.25">
      <c r="A44" s="11" t="s">
        <v>85</v>
      </c>
      <c r="B44" s="5" t="s">
        <v>86</v>
      </c>
      <c r="C44" s="30">
        <f>SUM('On Behalf Payment Totals '!C45)</f>
        <v>7401159</v>
      </c>
      <c r="D44" s="30">
        <f>'On Behalf Payment Totals '!D45</f>
        <v>601970</v>
      </c>
      <c r="E44" s="30">
        <f>'On Behalf Payment Totals '!E45</f>
        <v>18033</v>
      </c>
      <c r="F44" s="36">
        <f t="shared" si="0"/>
        <v>8021162</v>
      </c>
    </row>
    <row r="45" spans="1:6" ht="13.2" x14ac:dyDescent="0.25">
      <c r="A45" s="11" t="s">
        <v>87</v>
      </c>
      <c r="B45" s="5" t="s">
        <v>88</v>
      </c>
      <c r="C45" s="30">
        <f>SUM('On Behalf Payment Totals '!C46)</f>
        <v>2034573</v>
      </c>
      <c r="D45" s="30">
        <f>'On Behalf Payment Totals '!D46</f>
        <v>160047</v>
      </c>
      <c r="E45" s="30">
        <f>'On Behalf Payment Totals '!E46</f>
        <v>4794</v>
      </c>
      <c r="F45" s="36">
        <f t="shared" si="0"/>
        <v>2199414</v>
      </c>
    </row>
    <row r="46" spans="1:6" ht="13.2" x14ac:dyDescent="0.25">
      <c r="A46" s="11" t="s">
        <v>89</v>
      </c>
      <c r="B46" s="5" t="s">
        <v>90</v>
      </c>
      <c r="C46" s="30">
        <f>SUM('On Behalf Payment Totals '!C47)</f>
        <v>1594771</v>
      </c>
      <c r="D46" s="30">
        <f>'On Behalf Payment Totals '!D47</f>
        <v>126588</v>
      </c>
      <c r="E46" s="30">
        <f>'On Behalf Payment Totals '!E47</f>
        <v>3792</v>
      </c>
      <c r="F46" s="36">
        <f t="shared" si="0"/>
        <v>1725151</v>
      </c>
    </row>
    <row r="47" spans="1:6" ht="13.2" x14ac:dyDescent="0.25">
      <c r="A47" s="11" t="s">
        <v>91</v>
      </c>
      <c r="B47" s="5" t="s">
        <v>92</v>
      </c>
      <c r="C47" s="30">
        <f>SUM('On Behalf Payment Totals '!C48)</f>
        <v>3729435</v>
      </c>
      <c r="D47" s="30">
        <f>'On Behalf Payment Totals '!D48</f>
        <v>300875</v>
      </c>
      <c r="E47" s="30">
        <f>'On Behalf Payment Totals '!E48</f>
        <v>9013</v>
      </c>
      <c r="F47" s="36">
        <f t="shared" si="0"/>
        <v>4039323</v>
      </c>
    </row>
    <row r="48" spans="1:6" ht="13.2" x14ac:dyDescent="0.25">
      <c r="A48" s="11" t="s">
        <v>93</v>
      </c>
      <c r="B48" s="5" t="s">
        <v>94</v>
      </c>
      <c r="C48" s="30">
        <f>SUM('On Behalf Payment Totals '!C49)</f>
        <v>19454685</v>
      </c>
      <c r="D48" s="30">
        <f>'On Behalf Payment Totals '!D49</f>
        <v>1546711</v>
      </c>
      <c r="E48" s="30">
        <f>'On Behalf Payment Totals '!E49</f>
        <v>46333</v>
      </c>
      <c r="F48" s="36">
        <f t="shared" si="0"/>
        <v>21047729</v>
      </c>
    </row>
    <row r="49" spans="1:6" ht="13.2" x14ac:dyDescent="0.25">
      <c r="A49" s="11" t="s">
        <v>95</v>
      </c>
      <c r="B49" s="5" t="s">
        <v>96</v>
      </c>
      <c r="C49" s="30">
        <f>SUM('On Behalf Payment Totals '!C50)</f>
        <v>1037822</v>
      </c>
      <c r="D49" s="30">
        <f>'On Behalf Payment Totals '!D50</f>
        <v>82743</v>
      </c>
      <c r="E49" s="30">
        <f>'On Behalf Payment Totals '!E50</f>
        <v>2479</v>
      </c>
      <c r="F49" s="36">
        <f t="shared" si="0"/>
        <v>1123044</v>
      </c>
    </row>
    <row r="50" spans="1:6" ht="13.2" x14ac:dyDescent="0.25">
      <c r="A50" s="11" t="s">
        <v>97</v>
      </c>
      <c r="B50" s="5" t="s">
        <v>98</v>
      </c>
      <c r="C50" s="30">
        <f>SUM('On Behalf Payment Totals '!C51)</f>
        <v>1788844</v>
      </c>
      <c r="D50" s="30">
        <f>'On Behalf Payment Totals '!D51</f>
        <v>142730</v>
      </c>
      <c r="E50" s="30">
        <f>'On Behalf Payment Totals '!E51</f>
        <v>4276</v>
      </c>
      <c r="F50" s="36">
        <f t="shared" si="0"/>
        <v>1935850</v>
      </c>
    </row>
    <row r="51" spans="1:6" ht="13.2" x14ac:dyDescent="0.25">
      <c r="A51" s="11" t="s">
        <v>99</v>
      </c>
      <c r="B51" s="5" t="s">
        <v>100</v>
      </c>
      <c r="C51" s="30">
        <f>SUM('On Behalf Payment Totals '!C52)</f>
        <v>856732</v>
      </c>
      <c r="D51" s="30">
        <f>'On Behalf Payment Totals '!D52</f>
        <v>67619</v>
      </c>
      <c r="E51" s="30">
        <f>'On Behalf Payment Totals '!E52</f>
        <v>2026</v>
      </c>
      <c r="F51" s="36">
        <f t="shared" si="0"/>
        <v>926377</v>
      </c>
    </row>
    <row r="52" spans="1:6" ht="13.2" x14ac:dyDescent="0.25">
      <c r="A52" s="11" t="s">
        <v>101</v>
      </c>
      <c r="B52" s="5" t="s">
        <v>102</v>
      </c>
      <c r="C52" s="30">
        <f>SUM('On Behalf Payment Totals '!C53)</f>
        <v>2677292</v>
      </c>
      <c r="D52" s="30">
        <f>'On Behalf Payment Totals '!D53</f>
        <v>212714</v>
      </c>
      <c r="E52" s="30">
        <f>'On Behalf Payment Totals '!E53</f>
        <v>6372</v>
      </c>
      <c r="F52" s="36">
        <f t="shared" si="0"/>
        <v>2896378</v>
      </c>
    </row>
    <row r="53" spans="1:6" ht="13.2" x14ac:dyDescent="0.25">
      <c r="A53" s="11" t="s">
        <v>103</v>
      </c>
      <c r="B53" s="5" t="s">
        <v>104</v>
      </c>
      <c r="C53" s="30">
        <f>SUM('On Behalf Payment Totals '!C54)</f>
        <v>4503960</v>
      </c>
      <c r="D53" s="30">
        <f>'On Behalf Payment Totals '!D54</f>
        <v>357456</v>
      </c>
      <c r="E53" s="30">
        <f>'On Behalf Payment Totals '!E54</f>
        <v>10708</v>
      </c>
      <c r="F53" s="36">
        <f t="shared" si="0"/>
        <v>4872124</v>
      </c>
    </row>
    <row r="54" spans="1:6" ht="13.2" x14ac:dyDescent="0.25">
      <c r="A54" s="11" t="s">
        <v>105</v>
      </c>
      <c r="B54" s="5" t="s">
        <v>106</v>
      </c>
      <c r="C54" s="30">
        <f>SUM('On Behalf Payment Totals '!C55)</f>
        <v>1409004</v>
      </c>
      <c r="D54" s="30">
        <f>'On Behalf Payment Totals '!D55</f>
        <v>113560</v>
      </c>
      <c r="E54" s="30">
        <f>'On Behalf Payment Totals '!E55</f>
        <v>3402</v>
      </c>
      <c r="F54" s="36">
        <f t="shared" si="0"/>
        <v>1525966</v>
      </c>
    </row>
    <row r="55" spans="1:6" ht="13.2" x14ac:dyDescent="0.25">
      <c r="A55" s="11" t="s">
        <v>107</v>
      </c>
      <c r="B55" s="5" t="s">
        <v>108</v>
      </c>
      <c r="C55" s="30">
        <f>SUM('On Behalf Payment Totals '!C56)</f>
        <v>1619199</v>
      </c>
      <c r="D55" s="30">
        <f>'On Behalf Payment Totals '!D56</f>
        <v>130190</v>
      </c>
      <c r="E55" s="30">
        <f>'On Behalf Payment Totals '!E56</f>
        <v>3900</v>
      </c>
      <c r="F55" s="36">
        <f t="shared" si="0"/>
        <v>1753289</v>
      </c>
    </row>
    <row r="56" spans="1:6" ht="13.2" x14ac:dyDescent="0.25">
      <c r="A56" s="11" t="s">
        <v>109</v>
      </c>
      <c r="B56" s="5" t="s">
        <v>110</v>
      </c>
      <c r="C56" s="30">
        <f>SUM('On Behalf Payment Totals '!C57)</f>
        <v>4676465</v>
      </c>
      <c r="D56" s="30">
        <f>'On Behalf Payment Totals '!D57</f>
        <v>371058</v>
      </c>
      <c r="E56" s="30">
        <f>'On Behalf Payment Totals '!E57</f>
        <v>11116</v>
      </c>
      <c r="F56" s="36">
        <f t="shared" si="0"/>
        <v>5058639</v>
      </c>
    </row>
    <row r="57" spans="1:6" ht="13.2" x14ac:dyDescent="0.25">
      <c r="A57" s="11" t="s">
        <v>111</v>
      </c>
      <c r="B57" s="5" t="s">
        <v>112</v>
      </c>
      <c r="C57" s="30">
        <f>SUM('On Behalf Payment Totals '!C58)</f>
        <v>3462794</v>
      </c>
      <c r="D57" s="30">
        <f>'On Behalf Payment Totals '!D58</f>
        <v>277393</v>
      </c>
      <c r="E57" s="30">
        <f>'On Behalf Payment Totals '!E58</f>
        <v>8308</v>
      </c>
      <c r="F57" s="36">
        <f t="shared" si="0"/>
        <v>3748495</v>
      </c>
    </row>
    <row r="58" spans="1:6" ht="13.2" x14ac:dyDescent="0.25">
      <c r="A58" s="11" t="s">
        <v>113</v>
      </c>
      <c r="B58" s="5" t="s">
        <v>114</v>
      </c>
      <c r="C58" s="30">
        <f>SUM('On Behalf Payment Totals '!C59)</f>
        <v>1104238</v>
      </c>
      <c r="D58" s="30">
        <f>'On Behalf Payment Totals '!D59</f>
        <v>87231</v>
      </c>
      <c r="E58" s="30">
        <f>'On Behalf Payment Totals '!E59</f>
        <v>2613</v>
      </c>
      <c r="F58" s="36">
        <f t="shared" si="0"/>
        <v>1194082</v>
      </c>
    </row>
    <row r="59" spans="1:6" ht="13.2" x14ac:dyDescent="0.25">
      <c r="A59" s="11" t="s">
        <v>115</v>
      </c>
      <c r="B59" s="5" t="s">
        <v>116</v>
      </c>
      <c r="C59" s="30">
        <f>SUM('On Behalf Payment Totals '!C60)</f>
        <v>108788659</v>
      </c>
      <c r="D59" s="30">
        <f>'On Behalf Payment Totals '!D60</f>
        <v>8641453</v>
      </c>
      <c r="E59" s="30">
        <f>'On Behalf Payment Totals '!E60</f>
        <v>258842</v>
      </c>
      <c r="F59" s="36">
        <f t="shared" si="0"/>
        <v>117688954</v>
      </c>
    </row>
    <row r="60" spans="1:6" ht="13.2" x14ac:dyDescent="0.25">
      <c r="A60" s="11" t="s">
        <v>117</v>
      </c>
      <c r="B60" s="5" t="s">
        <v>118</v>
      </c>
      <c r="C60" s="30">
        <f>SUM('On Behalf Payment Totals '!C61)</f>
        <v>3773804</v>
      </c>
      <c r="D60" s="30">
        <f>'On Behalf Payment Totals '!D61</f>
        <v>303088</v>
      </c>
      <c r="E60" s="30">
        <f>'On Behalf Payment Totals '!E61</f>
        <v>9079</v>
      </c>
      <c r="F60" s="36">
        <f t="shared" si="0"/>
        <v>4085971</v>
      </c>
    </row>
    <row r="61" spans="1:6" ht="13.2" x14ac:dyDescent="0.25">
      <c r="A61" s="11" t="s">
        <v>119</v>
      </c>
      <c r="B61" s="5" t="s">
        <v>120</v>
      </c>
      <c r="C61" s="30">
        <f>SUM('On Behalf Payment Totals '!C62)</f>
        <v>7077724</v>
      </c>
      <c r="D61" s="30">
        <f>'On Behalf Payment Totals '!D62</f>
        <v>564268</v>
      </c>
      <c r="E61" s="30">
        <f>'On Behalf Payment Totals '!E62</f>
        <v>16903</v>
      </c>
      <c r="F61" s="36">
        <f t="shared" si="0"/>
        <v>7658895</v>
      </c>
    </row>
    <row r="62" spans="1:6" ht="13.2" x14ac:dyDescent="0.25">
      <c r="A62" s="11" t="s">
        <v>121</v>
      </c>
      <c r="B62" s="5" t="s">
        <v>122</v>
      </c>
      <c r="C62" s="30">
        <f>SUM('On Behalf Payment Totals '!C63)</f>
        <v>6141792</v>
      </c>
      <c r="D62" s="30">
        <f>'On Behalf Payment Totals '!D63</f>
        <v>489089</v>
      </c>
      <c r="E62" s="30">
        <f>'On Behalf Payment Totals '!E63</f>
        <v>14651</v>
      </c>
      <c r="F62" s="36">
        <f t="shared" si="0"/>
        <v>6645532</v>
      </c>
    </row>
    <row r="63" spans="1:6" ht="13.2" x14ac:dyDescent="0.25">
      <c r="A63" s="11" t="s">
        <v>123</v>
      </c>
      <c r="B63" s="5" t="s">
        <v>124</v>
      </c>
      <c r="C63" s="30">
        <f>SUM('On Behalf Payment Totals '!C64)</f>
        <v>1781029</v>
      </c>
      <c r="D63" s="30">
        <f>'On Behalf Payment Totals '!D64</f>
        <v>140992</v>
      </c>
      <c r="E63" s="30">
        <f>'On Behalf Payment Totals '!E64</f>
        <v>4224</v>
      </c>
      <c r="F63" s="36">
        <f t="shared" si="0"/>
        <v>1926245</v>
      </c>
    </row>
    <row r="64" spans="1:6" ht="13.2" x14ac:dyDescent="0.25">
      <c r="A64" s="11" t="s">
        <v>125</v>
      </c>
      <c r="B64" s="5" t="s">
        <v>126</v>
      </c>
      <c r="C64" s="30">
        <f>SUM('On Behalf Payment Totals '!C65)</f>
        <v>11478143</v>
      </c>
      <c r="D64" s="30">
        <f>'On Behalf Payment Totals '!D65</f>
        <v>913265</v>
      </c>
      <c r="E64" s="30">
        <f>'On Behalf Payment Totals '!E65</f>
        <v>27357</v>
      </c>
      <c r="F64" s="36">
        <f t="shared" si="0"/>
        <v>12418765</v>
      </c>
    </row>
    <row r="65" spans="1:6" ht="13.2" x14ac:dyDescent="0.25">
      <c r="A65" s="11" t="s">
        <v>127</v>
      </c>
      <c r="B65" s="5" t="s">
        <v>128</v>
      </c>
      <c r="C65" s="30">
        <f>SUM('On Behalf Payment Totals '!C66)</f>
        <v>1056141</v>
      </c>
      <c r="D65" s="30">
        <f>'On Behalf Payment Totals '!D66</f>
        <v>85743</v>
      </c>
      <c r="E65" s="30">
        <f>'On Behalf Payment Totals '!E66</f>
        <v>2568</v>
      </c>
      <c r="F65" s="36">
        <f t="shared" si="0"/>
        <v>1144452</v>
      </c>
    </row>
    <row r="66" spans="1:6" ht="13.2" x14ac:dyDescent="0.25">
      <c r="A66" s="11" t="s">
        <v>129</v>
      </c>
      <c r="B66" s="5" t="s">
        <v>130</v>
      </c>
      <c r="C66" s="30">
        <f>SUM('On Behalf Payment Totals '!C67)</f>
        <v>536453</v>
      </c>
      <c r="D66" s="30">
        <f>'On Behalf Payment Totals '!D67</f>
        <v>42795</v>
      </c>
      <c r="E66" s="30">
        <f>'On Behalf Payment Totals '!E67</f>
        <v>1282</v>
      </c>
      <c r="F66" s="36">
        <f t="shared" si="0"/>
        <v>580530</v>
      </c>
    </row>
    <row r="67" spans="1:6" ht="13.2" x14ac:dyDescent="0.25">
      <c r="A67" s="11" t="s">
        <v>131</v>
      </c>
      <c r="B67" s="5" t="s">
        <v>132</v>
      </c>
      <c r="C67" s="30">
        <f>SUM('On Behalf Payment Totals '!C68)</f>
        <v>2347445</v>
      </c>
      <c r="D67" s="30">
        <f>'On Behalf Payment Totals '!D68</f>
        <v>187540</v>
      </c>
      <c r="E67" s="30">
        <f>'On Behalf Payment Totals '!E68</f>
        <v>5618</v>
      </c>
      <c r="F67" s="36">
        <f t="shared" si="0"/>
        <v>2540603</v>
      </c>
    </row>
    <row r="68" spans="1:6" ht="13.2" x14ac:dyDescent="0.25">
      <c r="A68" s="11" t="s">
        <v>133</v>
      </c>
      <c r="B68" s="5" t="s">
        <v>134</v>
      </c>
      <c r="C68" s="30">
        <f>SUM('On Behalf Payment Totals '!C69)</f>
        <v>4235901</v>
      </c>
      <c r="D68" s="30">
        <f>'On Behalf Payment Totals '!D69</f>
        <v>340856</v>
      </c>
      <c r="E68" s="30">
        <f>'On Behalf Payment Totals '!E69</f>
        <v>10211</v>
      </c>
      <c r="F68" s="36">
        <f t="shared" ref="F68:F131" si="1">SUM(C68:E68)</f>
        <v>4586968</v>
      </c>
    </row>
    <row r="69" spans="1:6" ht="13.2" x14ac:dyDescent="0.25">
      <c r="A69" s="11" t="s">
        <v>135</v>
      </c>
      <c r="B69" s="5" t="s">
        <v>136</v>
      </c>
      <c r="C69" s="30">
        <f>SUM('On Behalf Payment Totals '!C70)</f>
        <v>4207467</v>
      </c>
      <c r="D69" s="30">
        <f>'On Behalf Payment Totals '!D70</f>
        <v>331830</v>
      </c>
      <c r="E69" s="30">
        <f>'On Behalf Payment Totals '!E70</f>
        <v>9939</v>
      </c>
      <c r="F69" s="36">
        <f t="shared" si="1"/>
        <v>4549236</v>
      </c>
    </row>
    <row r="70" spans="1:6" ht="13.2" x14ac:dyDescent="0.25">
      <c r="A70" s="11" t="s">
        <v>137</v>
      </c>
      <c r="B70" s="5" t="s">
        <v>138</v>
      </c>
      <c r="C70" s="30">
        <f>SUM('On Behalf Payment Totals '!C71)</f>
        <v>4350281</v>
      </c>
      <c r="D70" s="30">
        <f>'On Behalf Payment Totals '!D71</f>
        <v>348614</v>
      </c>
      <c r="E70" s="30">
        <f>'On Behalf Payment Totals '!E71</f>
        <v>10443</v>
      </c>
      <c r="F70" s="36">
        <f t="shared" si="1"/>
        <v>4709338</v>
      </c>
    </row>
    <row r="71" spans="1:6" ht="13.2" x14ac:dyDescent="0.25">
      <c r="A71" s="11" t="s">
        <v>139</v>
      </c>
      <c r="B71" s="5" t="s">
        <v>140</v>
      </c>
      <c r="C71" s="30">
        <f>SUM('On Behalf Payment Totals '!C72)</f>
        <v>6439754</v>
      </c>
      <c r="D71" s="30">
        <f>'On Behalf Payment Totals '!D72</f>
        <v>517074</v>
      </c>
      <c r="E71" s="30">
        <f>'On Behalf Payment Totals '!E72</f>
        <v>15488</v>
      </c>
      <c r="F71" s="36">
        <f t="shared" si="1"/>
        <v>6972316</v>
      </c>
    </row>
    <row r="72" spans="1:6" ht="13.2" x14ac:dyDescent="0.25">
      <c r="A72" s="11" t="s">
        <v>141</v>
      </c>
      <c r="B72" s="5" t="s">
        <v>142</v>
      </c>
      <c r="C72" s="30">
        <f>SUM('On Behalf Payment Totals '!C73)</f>
        <v>5777949</v>
      </c>
      <c r="D72" s="30">
        <f>'On Behalf Payment Totals '!D73</f>
        <v>460411</v>
      </c>
      <c r="E72" s="30">
        <f>'On Behalf Payment Totals '!E73</f>
        <v>13792</v>
      </c>
      <c r="F72" s="36">
        <f t="shared" si="1"/>
        <v>6252152</v>
      </c>
    </row>
    <row r="73" spans="1:6" ht="13.2" x14ac:dyDescent="0.25">
      <c r="A73" s="11" t="s">
        <v>143</v>
      </c>
      <c r="B73" s="5" t="s">
        <v>144</v>
      </c>
      <c r="C73" s="30">
        <f>SUM('On Behalf Payment Totals '!C74)</f>
        <v>3130642</v>
      </c>
      <c r="D73" s="30">
        <f>'On Behalf Payment Totals '!D74</f>
        <v>246950</v>
      </c>
      <c r="E73" s="30">
        <f>'On Behalf Payment Totals '!E74</f>
        <v>7398</v>
      </c>
      <c r="F73" s="36">
        <f t="shared" si="1"/>
        <v>3384990</v>
      </c>
    </row>
    <row r="74" spans="1:6" ht="13.2" x14ac:dyDescent="0.25">
      <c r="A74" s="11" t="s">
        <v>145</v>
      </c>
      <c r="B74" s="5" t="s">
        <v>146</v>
      </c>
      <c r="C74" s="30">
        <f>SUM('On Behalf Payment Totals '!C75)</f>
        <v>4508262</v>
      </c>
      <c r="D74" s="30">
        <f>'On Behalf Payment Totals '!D75</f>
        <v>362974</v>
      </c>
      <c r="E74" s="30">
        <f>'On Behalf Payment Totals '!E75</f>
        <v>10873</v>
      </c>
      <c r="F74" s="36">
        <f t="shared" si="1"/>
        <v>4882109</v>
      </c>
    </row>
    <row r="75" spans="1:6" ht="13.2" x14ac:dyDescent="0.25">
      <c r="A75" s="11" t="s">
        <v>147</v>
      </c>
      <c r="B75" s="5" t="s">
        <v>148</v>
      </c>
      <c r="C75" s="30">
        <f>SUM('On Behalf Payment Totals '!C76)</f>
        <v>2810537</v>
      </c>
      <c r="D75" s="30">
        <f>'On Behalf Payment Totals '!D76</f>
        <v>224599</v>
      </c>
      <c r="E75" s="30">
        <f>'On Behalf Payment Totals '!E76</f>
        <v>6728</v>
      </c>
      <c r="F75" s="36">
        <f t="shared" si="1"/>
        <v>3041864</v>
      </c>
    </row>
    <row r="76" spans="1:6" ht="13.2" x14ac:dyDescent="0.25">
      <c r="A76" s="11" t="s">
        <v>149</v>
      </c>
      <c r="B76" s="5" t="s">
        <v>150</v>
      </c>
      <c r="C76" s="30">
        <f>SUM('On Behalf Payment Totals '!C77)</f>
        <v>26895342</v>
      </c>
      <c r="D76" s="30">
        <f>'On Behalf Payment Totals '!D77</f>
        <v>2140652</v>
      </c>
      <c r="E76" s="30">
        <f>'On Behalf Payment Totals '!E77</f>
        <v>64121</v>
      </c>
      <c r="F76" s="36">
        <f t="shared" si="1"/>
        <v>29100115</v>
      </c>
    </row>
    <row r="77" spans="1:6" ht="13.2" x14ac:dyDescent="0.25">
      <c r="A77" s="11" t="s">
        <v>151</v>
      </c>
      <c r="B77" s="5" t="s">
        <v>152</v>
      </c>
      <c r="C77" s="30">
        <f>SUM('On Behalf Payment Totals '!C78)</f>
        <v>5200191</v>
      </c>
      <c r="D77" s="30">
        <f>'On Behalf Payment Totals '!D78</f>
        <v>414669</v>
      </c>
      <c r="E77" s="30">
        <f>'On Behalf Payment Totals '!E78</f>
        <v>12422</v>
      </c>
      <c r="F77" s="36">
        <f t="shared" si="1"/>
        <v>5627282</v>
      </c>
    </row>
    <row r="78" spans="1:6" ht="13.2" x14ac:dyDescent="0.25">
      <c r="A78" s="11" t="s">
        <v>153</v>
      </c>
      <c r="B78" s="5" t="s">
        <v>154</v>
      </c>
      <c r="C78" s="30">
        <f>SUM('On Behalf Payment Totals '!C79)</f>
        <v>1311354</v>
      </c>
      <c r="D78" s="30">
        <f>'On Behalf Payment Totals '!D79</f>
        <v>105286</v>
      </c>
      <c r="E78" s="30">
        <f>'On Behalf Payment Totals '!E79</f>
        <v>3154</v>
      </c>
      <c r="F78" s="36">
        <f t="shared" si="1"/>
        <v>1419794</v>
      </c>
    </row>
    <row r="79" spans="1:6" ht="13.2" x14ac:dyDescent="0.25">
      <c r="A79" s="11" t="s">
        <v>155</v>
      </c>
      <c r="B79" s="5" t="s">
        <v>156</v>
      </c>
      <c r="C79" s="30">
        <f>SUM('On Behalf Payment Totals '!C80)</f>
        <v>4630496</v>
      </c>
      <c r="D79" s="30">
        <f>'On Behalf Payment Totals '!D80</f>
        <v>365878</v>
      </c>
      <c r="E79" s="30">
        <f>'On Behalf Payment Totals '!E80</f>
        <v>10961</v>
      </c>
      <c r="F79" s="36">
        <f t="shared" si="1"/>
        <v>5007335</v>
      </c>
    </row>
    <row r="80" spans="1:6" ht="13.2" x14ac:dyDescent="0.25">
      <c r="A80" s="11" t="s">
        <v>157</v>
      </c>
      <c r="B80" s="5" t="s">
        <v>158</v>
      </c>
      <c r="C80" s="30">
        <f>SUM('On Behalf Payment Totals '!C81)</f>
        <v>3920507</v>
      </c>
      <c r="D80" s="30">
        <f>'On Behalf Payment Totals '!D81</f>
        <v>313903</v>
      </c>
      <c r="E80" s="30">
        <f>'On Behalf Payment Totals '!E81</f>
        <v>9403</v>
      </c>
      <c r="F80" s="36">
        <f t="shared" si="1"/>
        <v>4243813</v>
      </c>
    </row>
    <row r="81" spans="1:6" ht="13.2" x14ac:dyDescent="0.25">
      <c r="A81" s="11" t="s">
        <v>159</v>
      </c>
      <c r="B81" s="5" t="s">
        <v>160</v>
      </c>
      <c r="C81" s="30">
        <f>SUM('On Behalf Payment Totals '!C82)</f>
        <v>1711984</v>
      </c>
      <c r="D81" s="30">
        <f>'On Behalf Payment Totals '!D82</f>
        <v>133927</v>
      </c>
      <c r="E81" s="30">
        <f>'On Behalf Payment Totals '!E82</f>
        <v>4012</v>
      </c>
      <c r="F81" s="36">
        <f t="shared" si="1"/>
        <v>1849923</v>
      </c>
    </row>
    <row r="82" spans="1:6" ht="13.2" x14ac:dyDescent="0.25">
      <c r="A82" s="11" t="s">
        <v>161</v>
      </c>
      <c r="B82" s="5" t="s">
        <v>162</v>
      </c>
      <c r="C82" s="30">
        <f>SUM('On Behalf Payment Totals '!C83)</f>
        <v>11144342</v>
      </c>
      <c r="D82" s="30">
        <f>'On Behalf Payment Totals '!D83</f>
        <v>884168</v>
      </c>
      <c r="E82" s="30">
        <f>'On Behalf Payment Totals '!E83</f>
        <v>26486</v>
      </c>
      <c r="F82" s="36">
        <f t="shared" si="1"/>
        <v>12054996</v>
      </c>
    </row>
    <row r="83" spans="1:6" ht="13.2" x14ac:dyDescent="0.25">
      <c r="A83" s="11" t="s">
        <v>163</v>
      </c>
      <c r="B83" s="5" t="s">
        <v>164</v>
      </c>
      <c r="C83" s="30">
        <f>SUM('On Behalf Payment Totals '!C84)</f>
        <v>3295394</v>
      </c>
      <c r="D83" s="30">
        <f>'On Behalf Payment Totals '!D84</f>
        <v>262764</v>
      </c>
      <c r="E83" s="30">
        <f>'On Behalf Payment Totals '!E84</f>
        <v>7871</v>
      </c>
      <c r="F83" s="36">
        <f t="shared" si="1"/>
        <v>3566029</v>
      </c>
    </row>
    <row r="84" spans="1:6" ht="13.2" x14ac:dyDescent="0.25">
      <c r="A84" s="11" t="s">
        <v>165</v>
      </c>
      <c r="B84" s="5" t="s">
        <v>166</v>
      </c>
      <c r="C84" s="30">
        <f>SUM('On Behalf Payment Totals '!C85)</f>
        <v>1317354</v>
      </c>
      <c r="D84" s="30">
        <f>'On Behalf Payment Totals '!D85</f>
        <v>104216</v>
      </c>
      <c r="E84" s="30">
        <f>'On Behalf Payment Totals '!E85</f>
        <v>3122</v>
      </c>
      <c r="F84" s="36">
        <f t="shared" si="1"/>
        <v>1424692</v>
      </c>
    </row>
    <row r="85" spans="1:6" ht="13.2" x14ac:dyDescent="0.25">
      <c r="A85" s="11" t="s">
        <v>167</v>
      </c>
      <c r="B85" s="5" t="s">
        <v>168</v>
      </c>
      <c r="C85" s="30">
        <f>SUM('On Behalf Payment Totals '!C86)</f>
        <v>10717986</v>
      </c>
      <c r="D85" s="30">
        <f>'On Behalf Payment Totals '!D86</f>
        <v>856525</v>
      </c>
      <c r="E85" s="30">
        <f>'On Behalf Payment Totals '!E86</f>
        <v>25656</v>
      </c>
      <c r="F85" s="36">
        <f t="shared" si="1"/>
        <v>11600167</v>
      </c>
    </row>
    <row r="86" spans="1:6" ht="13.2" x14ac:dyDescent="0.25">
      <c r="A86" s="11" t="s">
        <v>169</v>
      </c>
      <c r="B86" s="5" t="s">
        <v>170</v>
      </c>
      <c r="C86" s="30">
        <f>SUM('On Behalf Payment Totals '!C87)</f>
        <v>3276438</v>
      </c>
      <c r="D86" s="30">
        <f>'On Behalf Payment Totals '!D87</f>
        <v>261533</v>
      </c>
      <c r="E86" s="30">
        <f>'On Behalf Payment Totals '!E87</f>
        <v>7834</v>
      </c>
      <c r="F86" s="36">
        <f t="shared" si="1"/>
        <v>3545805</v>
      </c>
    </row>
    <row r="87" spans="1:6" ht="13.2" x14ac:dyDescent="0.25">
      <c r="A87" s="11" t="s">
        <v>171</v>
      </c>
      <c r="B87" s="5" t="s">
        <v>172</v>
      </c>
      <c r="C87" s="30">
        <f>SUM('On Behalf Payment Totals '!C88)</f>
        <v>450107</v>
      </c>
      <c r="D87" s="30">
        <f>'On Behalf Payment Totals '!D88</f>
        <v>35811</v>
      </c>
      <c r="E87" s="30">
        <f>'On Behalf Payment Totals '!E88</f>
        <v>1073</v>
      </c>
      <c r="F87" s="36">
        <f t="shared" si="1"/>
        <v>486991</v>
      </c>
    </row>
    <row r="88" spans="1:6" ht="13.2" x14ac:dyDescent="0.25">
      <c r="A88" s="11" t="s">
        <v>173</v>
      </c>
      <c r="B88" s="5" t="s">
        <v>174</v>
      </c>
      <c r="C88" s="30">
        <f>SUM('On Behalf Payment Totals '!C89)</f>
        <v>263183368</v>
      </c>
      <c r="D88" s="30">
        <f>'On Behalf Payment Totals '!D89</f>
        <v>20967788</v>
      </c>
      <c r="E88" s="30">
        <f>'On Behalf Payment Totals '!E89</f>
        <v>628091</v>
      </c>
      <c r="F88" s="36">
        <f t="shared" si="1"/>
        <v>284779247</v>
      </c>
    </row>
    <row r="89" spans="1:6" ht="13.2" x14ac:dyDescent="0.25">
      <c r="A89" s="11" t="s">
        <v>175</v>
      </c>
      <c r="B89" s="5" t="s">
        <v>176</v>
      </c>
      <c r="C89" s="30">
        <f>SUM('On Behalf Payment Totals '!C90)</f>
        <v>881177</v>
      </c>
      <c r="D89" s="30">
        <f>'On Behalf Payment Totals '!D90</f>
        <v>69126</v>
      </c>
      <c r="E89" s="30">
        <f>'On Behalf Payment Totals '!E90</f>
        <v>2071</v>
      </c>
      <c r="F89" s="36">
        <f t="shared" si="1"/>
        <v>952374</v>
      </c>
    </row>
    <row r="90" spans="1:6" ht="13.2" x14ac:dyDescent="0.25">
      <c r="A90" s="11" t="s">
        <v>177</v>
      </c>
      <c r="B90" s="5" t="s">
        <v>178</v>
      </c>
      <c r="C90" s="30">
        <f>SUM('On Behalf Payment Totals '!C91)</f>
        <v>16188285</v>
      </c>
      <c r="D90" s="30">
        <f>'On Behalf Payment Totals '!D91</f>
        <v>1299361</v>
      </c>
      <c r="E90" s="30">
        <f>'On Behalf Payment Totals '!E91</f>
        <v>38916</v>
      </c>
      <c r="F90" s="36">
        <f t="shared" si="1"/>
        <v>17526562</v>
      </c>
    </row>
    <row r="91" spans="1:6" ht="13.2" x14ac:dyDescent="0.25">
      <c r="A91" s="11" t="s">
        <v>179</v>
      </c>
      <c r="B91" s="5" t="s">
        <v>180</v>
      </c>
      <c r="C91" s="30">
        <f>SUM('On Behalf Payment Totals '!C92)</f>
        <v>5674987</v>
      </c>
      <c r="D91" s="30">
        <f>'On Behalf Payment Totals '!D92</f>
        <v>452449</v>
      </c>
      <c r="E91" s="30">
        <f>'On Behalf Payment Totals '!E92</f>
        <v>13554</v>
      </c>
      <c r="F91" s="36">
        <f t="shared" si="1"/>
        <v>6140990</v>
      </c>
    </row>
    <row r="92" spans="1:6" ht="13.2" x14ac:dyDescent="0.25">
      <c r="A92" s="11" t="s">
        <v>181</v>
      </c>
      <c r="B92" s="5" t="s">
        <v>182</v>
      </c>
      <c r="C92" s="30">
        <f>SUM('On Behalf Payment Totals '!C93)</f>
        <v>24195884</v>
      </c>
      <c r="D92" s="30">
        <f>'On Behalf Payment Totals '!D93</f>
        <v>1918611</v>
      </c>
      <c r="E92" s="30">
        <f>'On Behalf Payment Totals '!E93</f>
        <v>57474</v>
      </c>
      <c r="F92" s="36">
        <f t="shared" si="1"/>
        <v>26171969</v>
      </c>
    </row>
    <row r="93" spans="1:6" ht="13.2" x14ac:dyDescent="0.25">
      <c r="A93" s="11" t="s">
        <v>183</v>
      </c>
      <c r="B93" s="5" t="s">
        <v>184</v>
      </c>
      <c r="C93" s="30">
        <f>SUM('On Behalf Payment Totals '!C94)</f>
        <v>3719389</v>
      </c>
      <c r="D93" s="30">
        <f>'On Behalf Payment Totals '!D94</f>
        <v>295549</v>
      </c>
      <c r="E93" s="30">
        <f>'On Behalf Payment Totals '!E94</f>
        <v>8854</v>
      </c>
      <c r="F93" s="36">
        <f t="shared" si="1"/>
        <v>4023792</v>
      </c>
    </row>
    <row r="94" spans="1:6" ht="13.2" x14ac:dyDescent="0.25">
      <c r="A94" s="11" t="s">
        <v>185</v>
      </c>
      <c r="B94" s="5" t="s">
        <v>186</v>
      </c>
      <c r="C94" s="30">
        <f>SUM('On Behalf Payment Totals '!C95)</f>
        <v>6889651</v>
      </c>
      <c r="D94" s="30">
        <f>'On Behalf Payment Totals '!D95</f>
        <v>547791</v>
      </c>
      <c r="E94" s="30">
        <f>'On Behalf Payment Totals '!E95</f>
        <v>16410</v>
      </c>
      <c r="F94" s="36">
        <f t="shared" si="1"/>
        <v>7453852</v>
      </c>
    </row>
    <row r="95" spans="1:6" ht="13.2" x14ac:dyDescent="0.25">
      <c r="A95" s="11" t="s">
        <v>187</v>
      </c>
      <c r="B95" s="5" t="s">
        <v>188</v>
      </c>
      <c r="C95" s="30">
        <f>SUM('On Behalf Payment Totals '!C96)</f>
        <v>4116106</v>
      </c>
      <c r="D95" s="30">
        <f>'On Behalf Payment Totals '!D96</f>
        <v>329437</v>
      </c>
      <c r="E95" s="30">
        <f>'On Behalf Payment Totals '!E96</f>
        <v>9869</v>
      </c>
      <c r="F95" s="36">
        <f t="shared" si="1"/>
        <v>4455412</v>
      </c>
    </row>
    <row r="96" spans="1:6" ht="13.2" x14ac:dyDescent="0.25">
      <c r="A96" s="11" t="s">
        <v>189</v>
      </c>
      <c r="B96" s="5" t="s">
        <v>190</v>
      </c>
      <c r="C96" s="30">
        <f>SUM('On Behalf Payment Totals '!C97)</f>
        <v>13404214</v>
      </c>
      <c r="D96" s="30">
        <f>'On Behalf Payment Totals '!D97</f>
        <v>1060441</v>
      </c>
      <c r="E96" s="30">
        <f>'On Behalf Payment Totals '!E97</f>
        <v>31767</v>
      </c>
      <c r="F96" s="36">
        <f t="shared" si="1"/>
        <v>14496422</v>
      </c>
    </row>
    <row r="97" spans="1:6" ht="13.2" x14ac:dyDescent="0.25">
      <c r="A97" s="11" t="s">
        <v>191</v>
      </c>
      <c r="B97" s="5" t="s">
        <v>192</v>
      </c>
      <c r="C97" s="30">
        <f>SUM('On Behalf Payment Totals '!C98)</f>
        <v>3759066</v>
      </c>
      <c r="D97" s="30">
        <f>'On Behalf Payment Totals '!D98</f>
        <v>299532</v>
      </c>
      <c r="E97" s="30">
        <f>'On Behalf Payment Totals '!E98</f>
        <v>8973</v>
      </c>
      <c r="F97" s="36">
        <f t="shared" si="1"/>
        <v>4067571</v>
      </c>
    </row>
    <row r="98" spans="1:6" ht="13.2" x14ac:dyDescent="0.25">
      <c r="A98" s="11" t="s">
        <v>193</v>
      </c>
      <c r="B98" s="5" t="s">
        <v>194</v>
      </c>
      <c r="C98" s="30">
        <f>SUM('On Behalf Payment Totals '!C99)</f>
        <v>1204329</v>
      </c>
      <c r="D98" s="30">
        <f>'On Behalf Payment Totals '!D99</f>
        <v>96458</v>
      </c>
      <c r="E98" s="30">
        <f>'On Behalf Payment Totals '!E99</f>
        <v>2889</v>
      </c>
      <c r="F98" s="36">
        <f t="shared" si="1"/>
        <v>1303676</v>
      </c>
    </row>
    <row r="99" spans="1:6" ht="13.2" x14ac:dyDescent="0.25">
      <c r="A99" s="11" t="s">
        <v>195</v>
      </c>
      <c r="B99" s="5" t="s">
        <v>196</v>
      </c>
      <c r="C99" s="30">
        <f>SUM('On Behalf Payment Totals '!C100)</f>
        <v>2421646</v>
      </c>
      <c r="D99" s="30">
        <f>'On Behalf Payment Totals '!D100</f>
        <v>193878</v>
      </c>
      <c r="E99" s="30">
        <f>'On Behalf Payment Totals '!E100</f>
        <v>5808</v>
      </c>
      <c r="F99" s="36">
        <f t="shared" si="1"/>
        <v>2621332</v>
      </c>
    </row>
    <row r="100" spans="1:6" ht="13.2" x14ac:dyDescent="0.25">
      <c r="A100" s="11" t="s">
        <v>197</v>
      </c>
      <c r="B100" s="5" t="s">
        <v>198</v>
      </c>
      <c r="C100" s="30">
        <f>SUM('On Behalf Payment Totals '!C101)</f>
        <v>4280577</v>
      </c>
      <c r="D100" s="30">
        <f>'On Behalf Payment Totals '!D101</f>
        <v>337217</v>
      </c>
      <c r="E100" s="30">
        <f>'On Behalf Payment Totals '!E101</f>
        <v>10100</v>
      </c>
      <c r="F100" s="36">
        <f t="shared" si="1"/>
        <v>4627894</v>
      </c>
    </row>
    <row r="101" spans="1:6" ht="13.2" x14ac:dyDescent="0.25">
      <c r="A101" s="11" t="s">
        <v>199</v>
      </c>
      <c r="B101" s="5" t="s">
        <v>200</v>
      </c>
      <c r="C101" s="30">
        <f>SUM('On Behalf Payment Totals '!C102)</f>
        <v>2903434</v>
      </c>
      <c r="D101" s="30">
        <f>'On Behalf Payment Totals '!D102</f>
        <v>232110</v>
      </c>
      <c r="E101" s="30">
        <f>'On Behalf Payment Totals '!E102</f>
        <v>6953</v>
      </c>
      <c r="F101" s="36">
        <f t="shared" si="1"/>
        <v>3142497</v>
      </c>
    </row>
    <row r="102" spans="1:6" ht="13.2" x14ac:dyDescent="0.25">
      <c r="A102" s="11" t="s">
        <v>201</v>
      </c>
      <c r="B102" s="5" t="s">
        <v>202</v>
      </c>
      <c r="C102" s="30">
        <f>SUM('On Behalf Payment Totals '!C103)</f>
        <v>4954179</v>
      </c>
      <c r="D102" s="30">
        <f>'On Behalf Payment Totals '!D103</f>
        <v>401449</v>
      </c>
      <c r="E102" s="30">
        <f>'On Behalf Payment Totals '!E103</f>
        <v>12026</v>
      </c>
      <c r="F102" s="36">
        <f t="shared" si="1"/>
        <v>5367654</v>
      </c>
    </row>
    <row r="103" spans="1:6" ht="13.2" x14ac:dyDescent="0.25">
      <c r="A103" s="11" t="s">
        <v>203</v>
      </c>
      <c r="B103" s="5" t="s">
        <v>204</v>
      </c>
      <c r="C103" s="30">
        <f>SUM('On Behalf Payment Totals '!C104)</f>
        <v>1809027</v>
      </c>
      <c r="D103" s="30">
        <f>'On Behalf Payment Totals '!D104</f>
        <v>144707</v>
      </c>
      <c r="E103" s="30">
        <f>'On Behalf Payment Totals '!E104</f>
        <v>4335</v>
      </c>
      <c r="F103" s="36">
        <f t="shared" si="1"/>
        <v>1958069</v>
      </c>
    </row>
    <row r="104" spans="1:6" ht="13.2" x14ac:dyDescent="0.25">
      <c r="A104" s="11" t="s">
        <v>205</v>
      </c>
      <c r="B104" s="5" t="s">
        <v>206</v>
      </c>
      <c r="C104" s="30">
        <f>SUM('On Behalf Payment Totals '!C105)</f>
        <v>5250337</v>
      </c>
      <c r="D104" s="30">
        <f>'On Behalf Payment Totals '!D105</f>
        <v>416583</v>
      </c>
      <c r="E104" s="30">
        <f>'On Behalf Payment Totals '!E105</f>
        <v>12479</v>
      </c>
      <c r="F104" s="36">
        <f t="shared" si="1"/>
        <v>5679399</v>
      </c>
    </row>
    <row r="105" spans="1:6" ht="13.2" x14ac:dyDescent="0.25">
      <c r="A105" s="11" t="s">
        <v>207</v>
      </c>
      <c r="B105" s="5" t="s">
        <v>208</v>
      </c>
      <c r="C105" s="30">
        <f>SUM('On Behalf Payment Totals '!C106)</f>
        <v>1715690</v>
      </c>
      <c r="D105" s="30">
        <f>'On Behalf Payment Totals '!D106</f>
        <v>136006</v>
      </c>
      <c r="E105" s="30">
        <f>'On Behalf Payment Totals '!E106</f>
        <v>4074</v>
      </c>
      <c r="F105" s="36">
        <f t="shared" si="1"/>
        <v>1855770</v>
      </c>
    </row>
    <row r="106" spans="1:6" ht="13.2" x14ac:dyDescent="0.25">
      <c r="A106" s="11" t="s">
        <v>209</v>
      </c>
      <c r="B106" s="5" t="s">
        <v>210</v>
      </c>
      <c r="C106" s="30">
        <f>SUM('On Behalf Payment Totals '!C107)</f>
        <v>1536753</v>
      </c>
      <c r="D106" s="30">
        <f>'On Behalf Payment Totals '!D107</f>
        <v>122344</v>
      </c>
      <c r="E106" s="30">
        <f>'On Behalf Payment Totals '!E107</f>
        <v>3665</v>
      </c>
      <c r="F106" s="36">
        <f t="shared" si="1"/>
        <v>1662762</v>
      </c>
    </row>
    <row r="107" spans="1:6" ht="13.2" x14ac:dyDescent="0.25">
      <c r="A107" s="11" t="s">
        <v>211</v>
      </c>
      <c r="B107" s="5" t="s">
        <v>212</v>
      </c>
      <c r="C107" s="30">
        <f>SUM('On Behalf Payment Totals '!C108)</f>
        <v>18581310</v>
      </c>
      <c r="D107" s="30">
        <f>'On Behalf Payment Totals '!D108</f>
        <v>1481091</v>
      </c>
      <c r="E107" s="30">
        <f>'On Behalf Payment Totals '!E108</f>
        <v>44366</v>
      </c>
      <c r="F107" s="36">
        <f t="shared" si="1"/>
        <v>20106767</v>
      </c>
    </row>
    <row r="108" spans="1:6" ht="13.2" x14ac:dyDescent="0.25">
      <c r="A108" s="11" t="s">
        <v>213</v>
      </c>
      <c r="B108" s="5" t="s">
        <v>214</v>
      </c>
      <c r="C108" s="30">
        <f>SUM('On Behalf Payment Totals '!C109)</f>
        <v>2703295</v>
      </c>
      <c r="D108" s="30">
        <f>'On Behalf Payment Totals '!D109</f>
        <v>213864</v>
      </c>
      <c r="E108" s="30">
        <f>'On Behalf Payment Totals '!E109</f>
        <v>6404</v>
      </c>
      <c r="F108" s="36">
        <f t="shared" si="1"/>
        <v>2923563</v>
      </c>
    </row>
    <row r="109" spans="1:6" ht="13.2" x14ac:dyDescent="0.25">
      <c r="A109" s="11" t="s">
        <v>215</v>
      </c>
      <c r="B109" s="5" t="s">
        <v>216</v>
      </c>
      <c r="C109" s="30">
        <f>SUM('On Behalf Payment Totals '!C110)</f>
        <v>5278621</v>
      </c>
      <c r="D109" s="30">
        <f>'On Behalf Payment Totals '!D110</f>
        <v>417363</v>
      </c>
      <c r="E109" s="30">
        <f>'On Behalf Payment Totals '!E110</f>
        <v>12503</v>
      </c>
      <c r="F109" s="36">
        <f t="shared" si="1"/>
        <v>5708487</v>
      </c>
    </row>
    <row r="110" spans="1:6" ht="13.2" x14ac:dyDescent="0.25">
      <c r="A110" s="11" t="s">
        <v>217</v>
      </c>
      <c r="B110" s="5" t="s">
        <v>218</v>
      </c>
      <c r="C110" s="30">
        <f>SUM('On Behalf Payment Totals '!C111)</f>
        <v>7648728</v>
      </c>
      <c r="D110" s="30">
        <f>'On Behalf Payment Totals '!D111</f>
        <v>609654</v>
      </c>
      <c r="E110" s="30">
        <f>'On Behalf Payment Totals '!E111</f>
        <v>18263</v>
      </c>
      <c r="F110" s="36">
        <f t="shared" si="1"/>
        <v>8276645</v>
      </c>
    </row>
    <row r="111" spans="1:6" ht="13.2" x14ac:dyDescent="0.25">
      <c r="A111" s="11" t="s">
        <v>219</v>
      </c>
      <c r="B111" s="5" t="s">
        <v>220</v>
      </c>
      <c r="C111" s="30">
        <f>SUM('On Behalf Payment Totals '!C112)</f>
        <v>2197926</v>
      </c>
      <c r="D111" s="30">
        <f>'On Behalf Payment Totals '!D112</f>
        <v>175725</v>
      </c>
      <c r="E111" s="30">
        <f>'On Behalf Payment Totals '!E112</f>
        <v>5263</v>
      </c>
      <c r="F111" s="36">
        <f t="shared" si="1"/>
        <v>2378914</v>
      </c>
    </row>
    <row r="112" spans="1:6" ht="13.2" x14ac:dyDescent="0.25">
      <c r="A112" s="11" t="s">
        <v>221</v>
      </c>
      <c r="B112" s="5" t="s">
        <v>222</v>
      </c>
      <c r="C112" s="30">
        <f>SUM('On Behalf Payment Totals '!C113)</f>
        <v>4473622</v>
      </c>
      <c r="D112" s="30">
        <f>'On Behalf Payment Totals '!D113</f>
        <v>358042</v>
      </c>
      <c r="E112" s="30">
        <f>'On Behalf Payment Totals '!E113</f>
        <v>10726</v>
      </c>
      <c r="F112" s="36">
        <f t="shared" si="1"/>
        <v>4842390</v>
      </c>
    </row>
    <row r="113" spans="1:6" ht="13.2" x14ac:dyDescent="0.25">
      <c r="A113" s="11" t="s">
        <v>223</v>
      </c>
      <c r="B113" s="5" t="s">
        <v>224</v>
      </c>
      <c r="C113" s="30">
        <f>SUM('On Behalf Payment Totals '!C114)</f>
        <v>3040149</v>
      </c>
      <c r="D113" s="30">
        <f>'On Behalf Payment Totals '!D114</f>
        <v>241944</v>
      </c>
      <c r="E113" s="30">
        <f>'On Behalf Payment Totals '!E114</f>
        <v>7248</v>
      </c>
      <c r="F113" s="36">
        <f t="shared" si="1"/>
        <v>3289341</v>
      </c>
    </row>
    <row r="114" spans="1:6" ht="13.2" x14ac:dyDescent="0.25">
      <c r="A114" s="11" t="s">
        <v>225</v>
      </c>
      <c r="B114" s="5" t="s">
        <v>226</v>
      </c>
      <c r="C114" s="30">
        <f>SUM('On Behalf Payment Totals '!C115)</f>
        <v>11717814</v>
      </c>
      <c r="D114" s="30">
        <f>'On Behalf Payment Totals '!D115</f>
        <v>928758</v>
      </c>
      <c r="E114" s="30">
        <f>'On Behalf Payment Totals '!E115</f>
        <v>27824</v>
      </c>
      <c r="F114" s="36">
        <f t="shared" si="1"/>
        <v>12674396</v>
      </c>
    </row>
    <row r="115" spans="1:6" ht="13.2" x14ac:dyDescent="0.25">
      <c r="A115" s="11" t="s">
        <v>227</v>
      </c>
      <c r="B115" s="5" t="s">
        <v>228</v>
      </c>
      <c r="C115" s="30">
        <f>SUM('On Behalf Payment Totals '!C116)</f>
        <v>4060068</v>
      </c>
      <c r="D115" s="30">
        <f>'On Behalf Payment Totals '!D116</f>
        <v>321070</v>
      </c>
      <c r="E115" s="30">
        <f>'On Behalf Payment Totals '!E116</f>
        <v>9618</v>
      </c>
      <c r="F115" s="36">
        <f t="shared" si="1"/>
        <v>4390756</v>
      </c>
    </row>
    <row r="116" spans="1:6" ht="13.2" x14ac:dyDescent="0.25">
      <c r="A116" s="11" t="s">
        <v>229</v>
      </c>
      <c r="B116" s="5" t="s">
        <v>230</v>
      </c>
      <c r="C116" s="30">
        <f>SUM('On Behalf Payment Totals '!C117)</f>
        <v>2470007</v>
      </c>
      <c r="D116" s="30">
        <f>'On Behalf Payment Totals '!D117</f>
        <v>197496</v>
      </c>
      <c r="E116" s="30">
        <f>'On Behalf Payment Totals '!E117</f>
        <v>5916</v>
      </c>
      <c r="F116" s="36">
        <f t="shared" si="1"/>
        <v>2673419</v>
      </c>
    </row>
    <row r="117" spans="1:6" ht="13.2" x14ac:dyDescent="0.25">
      <c r="A117" s="11" t="s">
        <v>231</v>
      </c>
      <c r="B117" s="5" t="s">
        <v>232</v>
      </c>
      <c r="C117" s="30">
        <f>SUM('On Behalf Payment Totals '!C118)</f>
        <v>7174628</v>
      </c>
      <c r="D117" s="30">
        <f>'On Behalf Payment Totals '!D118</f>
        <v>572909</v>
      </c>
      <c r="E117" s="30">
        <f>'On Behalf Payment Totals '!E118</f>
        <v>17160</v>
      </c>
      <c r="F117" s="36">
        <f t="shared" si="1"/>
        <v>7764697</v>
      </c>
    </row>
    <row r="118" spans="1:6" ht="13.2" x14ac:dyDescent="0.25">
      <c r="A118" s="11" t="s">
        <v>233</v>
      </c>
      <c r="B118" s="5" t="s">
        <v>234</v>
      </c>
      <c r="C118" s="30">
        <f>SUM('On Behalf Payment Totals '!C119)</f>
        <v>1627575</v>
      </c>
      <c r="D118" s="30">
        <f>'On Behalf Payment Totals '!D119</f>
        <v>130464</v>
      </c>
      <c r="E118" s="30">
        <f>'On Behalf Payment Totals '!E119</f>
        <v>3908</v>
      </c>
      <c r="F118" s="36">
        <f t="shared" si="1"/>
        <v>1761947</v>
      </c>
    </row>
    <row r="119" spans="1:6" ht="13.2" x14ac:dyDescent="0.25">
      <c r="A119" s="11" t="s">
        <v>235</v>
      </c>
      <c r="B119" s="5" t="s">
        <v>236</v>
      </c>
      <c r="C119" s="30">
        <f>SUM('On Behalf Payment Totals '!C120)</f>
        <v>4939988</v>
      </c>
      <c r="D119" s="30">
        <f>'On Behalf Payment Totals '!D120</f>
        <v>395072</v>
      </c>
      <c r="E119" s="30">
        <f>'On Behalf Payment Totals '!E120</f>
        <v>11835</v>
      </c>
      <c r="F119" s="36">
        <f t="shared" si="1"/>
        <v>5346895</v>
      </c>
    </row>
    <row r="120" spans="1:6" ht="13.2" x14ac:dyDescent="0.25">
      <c r="A120" s="11" t="s">
        <v>237</v>
      </c>
      <c r="B120" s="5" t="s">
        <v>238</v>
      </c>
      <c r="C120" s="30">
        <f>SUM('On Behalf Payment Totals '!C121)</f>
        <v>2152855</v>
      </c>
      <c r="D120" s="30">
        <f>'On Behalf Payment Totals '!D121</f>
        <v>170885</v>
      </c>
      <c r="E120" s="30">
        <f>'On Behalf Payment Totals '!E121</f>
        <v>5119</v>
      </c>
      <c r="F120" s="36">
        <f t="shared" si="1"/>
        <v>2328859</v>
      </c>
    </row>
    <row r="121" spans="1:6" ht="13.2" x14ac:dyDescent="0.25">
      <c r="A121" s="11" t="s">
        <v>239</v>
      </c>
      <c r="B121" s="5" t="s">
        <v>240</v>
      </c>
      <c r="C121" s="30">
        <f>SUM('On Behalf Payment Totals '!C122)</f>
        <v>2222667</v>
      </c>
      <c r="D121" s="30">
        <f>'On Behalf Payment Totals '!D122</f>
        <v>178100</v>
      </c>
      <c r="E121" s="30">
        <f>'On Behalf Payment Totals '!E122</f>
        <v>5335</v>
      </c>
      <c r="F121" s="36">
        <f t="shared" si="1"/>
        <v>2406102</v>
      </c>
    </row>
    <row r="122" spans="1:6" ht="13.2" x14ac:dyDescent="0.25">
      <c r="A122" s="11" t="s">
        <v>241</v>
      </c>
      <c r="B122" s="5" t="s">
        <v>242</v>
      </c>
      <c r="C122" s="30">
        <f>SUM('On Behalf Payment Totals '!C123)</f>
        <v>3453357</v>
      </c>
      <c r="D122" s="30">
        <f>'On Behalf Payment Totals '!D123</f>
        <v>272052</v>
      </c>
      <c r="E122" s="30">
        <f>'On Behalf Payment Totals '!E123</f>
        <v>8146</v>
      </c>
      <c r="F122" s="36">
        <f t="shared" si="1"/>
        <v>3733555</v>
      </c>
    </row>
    <row r="123" spans="1:6" ht="13.2" x14ac:dyDescent="0.25">
      <c r="A123" s="11" t="s">
        <v>243</v>
      </c>
      <c r="B123" s="5" t="s">
        <v>244</v>
      </c>
      <c r="C123" s="30">
        <f>SUM('On Behalf Payment Totals '!C124)</f>
        <v>6730380</v>
      </c>
      <c r="D123" s="30">
        <f>'On Behalf Payment Totals '!D124</f>
        <v>536879</v>
      </c>
      <c r="E123" s="30">
        <f>'On Behalf Payment Totals '!E124</f>
        <v>16083</v>
      </c>
      <c r="F123" s="36">
        <f t="shared" si="1"/>
        <v>7283342</v>
      </c>
    </row>
    <row r="124" spans="1:6" ht="13.2" x14ac:dyDescent="0.25">
      <c r="A124" s="11" t="s">
        <v>245</v>
      </c>
      <c r="B124" s="5" t="s">
        <v>246</v>
      </c>
      <c r="C124" s="30">
        <f>SUM('On Behalf Payment Totals '!C125)</f>
        <v>2974160</v>
      </c>
      <c r="D124" s="30">
        <f>'On Behalf Payment Totals '!D125</f>
        <v>237728</v>
      </c>
      <c r="E124" s="30">
        <f>'On Behalf Payment Totals '!E125</f>
        <v>7121</v>
      </c>
      <c r="F124" s="36">
        <f t="shared" si="1"/>
        <v>3219009</v>
      </c>
    </row>
    <row r="125" spans="1:6" ht="13.2" x14ac:dyDescent="0.25">
      <c r="A125" s="11" t="s">
        <v>247</v>
      </c>
      <c r="B125" s="5" t="s">
        <v>248</v>
      </c>
      <c r="C125" s="30">
        <f>SUM('On Behalf Payment Totals '!C126)</f>
        <v>7182955</v>
      </c>
      <c r="D125" s="30">
        <f>'On Behalf Payment Totals '!D126</f>
        <v>571032</v>
      </c>
      <c r="E125" s="30">
        <f>'On Behalf Payment Totals '!E126</f>
        <v>17106</v>
      </c>
      <c r="F125" s="36">
        <f t="shared" si="1"/>
        <v>7771093</v>
      </c>
    </row>
    <row r="126" spans="1:6" ht="13.2" x14ac:dyDescent="0.25">
      <c r="A126" s="11" t="s">
        <v>249</v>
      </c>
      <c r="B126" s="5" t="s">
        <v>250</v>
      </c>
      <c r="C126" s="30">
        <f>SUM('On Behalf Payment Totals '!C127)</f>
        <v>3384769</v>
      </c>
      <c r="D126" s="30">
        <f>'On Behalf Payment Totals '!D127</f>
        <v>270684</v>
      </c>
      <c r="E126" s="30">
        <f>'On Behalf Payment Totals '!E127</f>
        <v>8109</v>
      </c>
      <c r="F126" s="36">
        <f t="shared" si="1"/>
        <v>3663562</v>
      </c>
    </row>
    <row r="127" spans="1:6" ht="13.2" x14ac:dyDescent="0.25">
      <c r="A127" s="11" t="s">
        <v>251</v>
      </c>
      <c r="B127" s="5" t="s">
        <v>252</v>
      </c>
      <c r="C127" s="30">
        <f>SUM('On Behalf Payment Totals '!C128)</f>
        <v>8572135</v>
      </c>
      <c r="D127" s="30">
        <f>'On Behalf Payment Totals '!D128</f>
        <v>683425</v>
      </c>
      <c r="E127" s="30">
        <f>'On Behalf Payment Totals '!E128</f>
        <v>20472</v>
      </c>
      <c r="F127" s="36">
        <f t="shared" si="1"/>
        <v>9276032</v>
      </c>
    </row>
    <row r="128" spans="1:6" ht="13.2" x14ac:dyDescent="0.25">
      <c r="A128" s="11" t="s">
        <v>253</v>
      </c>
      <c r="B128" s="5" t="s">
        <v>254</v>
      </c>
      <c r="C128" s="30">
        <f>SUM('On Behalf Payment Totals '!C129)</f>
        <v>3448943</v>
      </c>
      <c r="D128" s="30">
        <f>'On Behalf Payment Totals '!D129</f>
        <v>278289</v>
      </c>
      <c r="E128" s="30">
        <f>'On Behalf Payment Totals '!E129</f>
        <v>8336</v>
      </c>
      <c r="F128" s="36">
        <f t="shared" si="1"/>
        <v>3735568</v>
      </c>
    </row>
    <row r="129" spans="1:6" ht="13.2" x14ac:dyDescent="0.25">
      <c r="A129" s="11" t="s">
        <v>255</v>
      </c>
      <c r="B129" s="5" t="s">
        <v>256</v>
      </c>
      <c r="C129" s="30">
        <f>SUM('On Behalf Payment Totals '!C130)</f>
        <v>1214044</v>
      </c>
      <c r="D129" s="30">
        <f>'On Behalf Payment Totals '!D130</f>
        <v>96954</v>
      </c>
      <c r="E129" s="30">
        <f>'On Behalf Payment Totals '!E130</f>
        <v>2904</v>
      </c>
      <c r="F129" s="36">
        <f t="shared" si="1"/>
        <v>1313902</v>
      </c>
    </row>
    <row r="130" spans="1:6" ht="13.2" x14ac:dyDescent="0.25">
      <c r="A130" s="11" t="s">
        <v>257</v>
      </c>
      <c r="B130" s="5" t="s">
        <v>258</v>
      </c>
      <c r="C130" s="30">
        <f>SUM('On Behalf Payment Totals '!C131)</f>
        <v>5674160</v>
      </c>
      <c r="D130" s="30">
        <f>'On Behalf Payment Totals '!D131</f>
        <v>449777</v>
      </c>
      <c r="E130" s="30">
        <f>'On Behalf Payment Totals '!E131</f>
        <v>13474</v>
      </c>
      <c r="F130" s="36">
        <f t="shared" si="1"/>
        <v>6137411</v>
      </c>
    </row>
    <row r="131" spans="1:6" ht="13.2" x14ac:dyDescent="0.25">
      <c r="A131" s="11" t="s">
        <v>259</v>
      </c>
      <c r="B131" s="5" t="s">
        <v>260</v>
      </c>
      <c r="C131" s="30">
        <f>SUM('On Behalf Payment Totals '!C132)</f>
        <v>21450538</v>
      </c>
      <c r="D131" s="30">
        <f>'On Behalf Payment Totals '!D132</f>
        <v>1720188</v>
      </c>
      <c r="E131" s="30">
        <f>'On Behalf Payment Totals '!E132</f>
        <v>51529</v>
      </c>
      <c r="F131" s="36">
        <f t="shared" si="1"/>
        <v>23222255</v>
      </c>
    </row>
    <row r="132" spans="1:6" ht="13.2" x14ac:dyDescent="0.25">
      <c r="A132" s="11" t="s">
        <v>261</v>
      </c>
      <c r="B132" s="5" t="s">
        <v>262</v>
      </c>
      <c r="C132" s="30">
        <f>SUM('On Behalf Payment Totals '!C133)</f>
        <v>2672383</v>
      </c>
      <c r="D132" s="30">
        <f>'On Behalf Payment Totals '!D133</f>
        <v>214181</v>
      </c>
      <c r="E132" s="30">
        <f>'On Behalf Payment Totals '!E133</f>
        <v>6416</v>
      </c>
      <c r="F132" s="36">
        <f t="shared" ref="F132:F173" si="2">SUM(C132:E132)</f>
        <v>2892980</v>
      </c>
    </row>
    <row r="133" spans="1:6" ht="13.2" x14ac:dyDescent="0.25">
      <c r="A133" s="11" t="s">
        <v>263</v>
      </c>
      <c r="B133" s="5" t="s">
        <v>264</v>
      </c>
      <c r="C133" s="30">
        <f>SUM('On Behalf Payment Totals '!C134)</f>
        <v>10220824</v>
      </c>
      <c r="D133" s="30">
        <f>'On Behalf Payment Totals '!D134</f>
        <v>808224</v>
      </c>
      <c r="E133" s="30">
        <f>'On Behalf Payment Totals '!E134</f>
        <v>24211</v>
      </c>
      <c r="F133" s="36">
        <f t="shared" si="2"/>
        <v>11053259</v>
      </c>
    </row>
    <row r="134" spans="1:6" ht="13.2" x14ac:dyDescent="0.25">
      <c r="A134" s="11" t="s">
        <v>265</v>
      </c>
      <c r="B134" s="5" t="s">
        <v>266</v>
      </c>
      <c r="C134" s="30">
        <f>SUM('On Behalf Payment Totals '!C135)</f>
        <v>1096804</v>
      </c>
      <c r="D134" s="30">
        <f>'On Behalf Payment Totals '!D135</f>
        <v>88519</v>
      </c>
      <c r="E134" s="30">
        <f>'On Behalf Payment Totals '!E135</f>
        <v>2652</v>
      </c>
      <c r="F134" s="36">
        <f t="shared" si="2"/>
        <v>1187975</v>
      </c>
    </row>
    <row r="135" spans="1:6" ht="13.2" x14ac:dyDescent="0.25">
      <c r="A135" s="11" t="s">
        <v>267</v>
      </c>
      <c r="B135" s="5" t="s">
        <v>268</v>
      </c>
      <c r="C135" s="30">
        <f>SUM('On Behalf Payment Totals '!C136)</f>
        <v>5784270</v>
      </c>
      <c r="D135" s="30">
        <f>'On Behalf Payment Totals '!D136</f>
        <v>457354</v>
      </c>
      <c r="E135" s="30">
        <f>'On Behalf Payment Totals '!E136</f>
        <v>13699</v>
      </c>
      <c r="F135" s="36">
        <f t="shared" si="2"/>
        <v>6255323</v>
      </c>
    </row>
    <row r="136" spans="1:6" ht="13.2" x14ac:dyDescent="0.25">
      <c r="A136" s="11" t="s">
        <v>269</v>
      </c>
      <c r="B136" s="5" t="s">
        <v>270</v>
      </c>
      <c r="C136" s="30">
        <f>SUM('On Behalf Payment Totals '!C137)</f>
        <v>1481790</v>
      </c>
      <c r="D136" s="30">
        <f>'On Behalf Payment Totals '!D137</f>
        <v>117430</v>
      </c>
      <c r="E136" s="30">
        <f>'On Behalf Payment Totals '!E137</f>
        <v>3518</v>
      </c>
      <c r="F136" s="36">
        <f t="shared" si="2"/>
        <v>1602738</v>
      </c>
    </row>
    <row r="137" spans="1:6" ht="13.2" x14ac:dyDescent="0.25">
      <c r="A137" s="11" t="s">
        <v>271</v>
      </c>
      <c r="B137" s="5" t="s">
        <v>272</v>
      </c>
      <c r="C137" s="30">
        <f>SUM('On Behalf Payment Totals '!C138)</f>
        <v>1186854</v>
      </c>
      <c r="D137" s="30">
        <f>'On Behalf Payment Totals '!D138</f>
        <v>96599</v>
      </c>
      <c r="E137" s="30">
        <f>'On Behalf Payment Totals '!E138</f>
        <v>2894</v>
      </c>
      <c r="F137" s="36">
        <f t="shared" si="2"/>
        <v>1286347</v>
      </c>
    </row>
    <row r="138" spans="1:6" ht="13.2" x14ac:dyDescent="0.25">
      <c r="A138" s="11" t="s">
        <v>273</v>
      </c>
      <c r="B138" s="5" t="s">
        <v>274</v>
      </c>
      <c r="C138" s="30">
        <f>SUM('On Behalf Payment Totals '!C139)</f>
        <v>3402315</v>
      </c>
      <c r="D138" s="30">
        <f>'On Behalf Payment Totals '!D139</f>
        <v>270887</v>
      </c>
      <c r="E138" s="30">
        <f>'On Behalf Payment Totals '!E139</f>
        <v>8115</v>
      </c>
      <c r="F138" s="36">
        <f t="shared" si="2"/>
        <v>3681317</v>
      </c>
    </row>
    <row r="139" spans="1:6" ht="13.2" x14ac:dyDescent="0.25">
      <c r="A139" s="11" t="s">
        <v>275</v>
      </c>
      <c r="B139" s="5" t="s">
        <v>276</v>
      </c>
      <c r="C139" s="30">
        <f>SUM('On Behalf Payment Totals '!C140)</f>
        <v>5585792</v>
      </c>
      <c r="D139" s="30">
        <f>'On Behalf Payment Totals '!D140</f>
        <v>442913</v>
      </c>
      <c r="E139" s="30">
        <f>'On Behalf Payment Totals '!E140</f>
        <v>13266</v>
      </c>
      <c r="F139" s="36">
        <f t="shared" si="2"/>
        <v>6041971</v>
      </c>
    </row>
    <row r="140" spans="1:6" ht="13.2" x14ac:dyDescent="0.25">
      <c r="A140" s="11" t="s">
        <v>277</v>
      </c>
      <c r="B140" s="5" t="s">
        <v>278</v>
      </c>
      <c r="C140" s="30">
        <f>SUM('On Behalf Payment Totals '!C141)</f>
        <v>11745734</v>
      </c>
      <c r="D140" s="30">
        <f>'On Behalf Payment Totals '!D141</f>
        <v>932740</v>
      </c>
      <c r="E140" s="30">
        <f>'On Behalf Payment Totals '!E141</f>
        <v>27941</v>
      </c>
      <c r="F140" s="36">
        <f t="shared" si="2"/>
        <v>12706415</v>
      </c>
    </row>
    <row r="141" spans="1:6" ht="13.2" x14ac:dyDescent="0.25">
      <c r="A141" s="11" t="s">
        <v>279</v>
      </c>
      <c r="B141" s="5" t="s">
        <v>280</v>
      </c>
      <c r="C141" s="30">
        <f>SUM('On Behalf Payment Totals '!C142)</f>
        <v>2566047</v>
      </c>
      <c r="D141" s="30">
        <f>'On Behalf Payment Totals '!D142</f>
        <v>201649</v>
      </c>
      <c r="E141" s="30">
        <f>'On Behalf Payment Totals '!E142</f>
        <v>6041</v>
      </c>
      <c r="F141" s="36">
        <f t="shared" si="2"/>
        <v>2773737</v>
      </c>
    </row>
    <row r="142" spans="1:6" ht="13.2" x14ac:dyDescent="0.25">
      <c r="A142" s="11" t="s">
        <v>281</v>
      </c>
      <c r="B142" s="5" t="s">
        <v>282</v>
      </c>
      <c r="C142" s="30">
        <f>SUM('On Behalf Payment Totals '!C143)</f>
        <v>936975</v>
      </c>
      <c r="D142" s="30">
        <f>'On Behalf Payment Totals '!D143</f>
        <v>73733</v>
      </c>
      <c r="E142" s="30">
        <f>'On Behalf Payment Totals '!E143</f>
        <v>2205</v>
      </c>
      <c r="F142" s="36">
        <f t="shared" si="2"/>
        <v>1012913</v>
      </c>
    </row>
    <row r="143" spans="1:6" ht="13.2" x14ac:dyDescent="0.25">
      <c r="A143" s="11" t="s">
        <v>283</v>
      </c>
      <c r="B143" s="5" t="s">
        <v>284</v>
      </c>
      <c r="C143" s="30">
        <f>SUM('On Behalf Payment Totals '!C144)</f>
        <v>3178443</v>
      </c>
      <c r="D143" s="30">
        <f>'On Behalf Payment Totals '!D144</f>
        <v>254691</v>
      </c>
      <c r="E143" s="30">
        <f>'On Behalf Payment Totals '!E144</f>
        <v>7630</v>
      </c>
      <c r="F143" s="36">
        <f t="shared" si="2"/>
        <v>3440764</v>
      </c>
    </row>
    <row r="144" spans="1:6" ht="13.2" x14ac:dyDescent="0.25">
      <c r="A144" s="11" t="s">
        <v>285</v>
      </c>
      <c r="B144" s="5" t="s">
        <v>286</v>
      </c>
      <c r="C144" s="30">
        <f>SUM('On Behalf Payment Totals '!C145)</f>
        <v>11578272</v>
      </c>
      <c r="D144" s="30">
        <f>'On Behalf Payment Totals '!D145</f>
        <v>921042</v>
      </c>
      <c r="E144" s="30">
        <f>'On Behalf Payment Totals '!E145</f>
        <v>27589</v>
      </c>
      <c r="F144" s="36">
        <f t="shared" si="2"/>
        <v>12526903</v>
      </c>
    </row>
    <row r="145" spans="1:6" ht="13.2" x14ac:dyDescent="0.25">
      <c r="A145" s="11" t="s">
        <v>287</v>
      </c>
      <c r="B145" s="5" t="s">
        <v>288</v>
      </c>
      <c r="C145" s="30">
        <f>SUM('On Behalf Payment Totals '!C146)</f>
        <v>1899300</v>
      </c>
      <c r="D145" s="30">
        <f>'On Behalf Payment Totals '!D146</f>
        <v>151730</v>
      </c>
      <c r="E145" s="30">
        <f>'On Behalf Payment Totals '!E146</f>
        <v>4545</v>
      </c>
      <c r="F145" s="36">
        <f t="shared" si="2"/>
        <v>2055575</v>
      </c>
    </row>
    <row r="146" spans="1:6" ht="13.2" x14ac:dyDescent="0.25">
      <c r="A146" s="11" t="s">
        <v>289</v>
      </c>
      <c r="B146" s="5" t="s">
        <v>290</v>
      </c>
      <c r="C146" s="30">
        <f>SUM('On Behalf Payment Totals '!C147)</f>
        <v>689112</v>
      </c>
      <c r="D146" s="30">
        <f>'On Behalf Payment Totals '!D147</f>
        <v>55113</v>
      </c>
      <c r="E146" s="30">
        <f>'On Behalf Payment Totals '!E147</f>
        <v>1651</v>
      </c>
      <c r="F146" s="36">
        <f t="shared" si="2"/>
        <v>745876</v>
      </c>
    </row>
    <row r="147" spans="1:6" ht="13.2" x14ac:dyDescent="0.25">
      <c r="A147" s="11" t="s">
        <v>291</v>
      </c>
      <c r="B147" s="5" t="s">
        <v>292</v>
      </c>
      <c r="C147" s="30">
        <f>SUM('On Behalf Payment Totals '!C148)</f>
        <v>4583841</v>
      </c>
      <c r="D147" s="30">
        <f>'On Behalf Payment Totals '!D148</f>
        <v>364337</v>
      </c>
      <c r="E147" s="30">
        <f>'On Behalf Payment Totals '!E148</f>
        <v>10914</v>
      </c>
      <c r="F147" s="36">
        <f t="shared" si="2"/>
        <v>4959092</v>
      </c>
    </row>
    <row r="148" spans="1:6" ht="13.2" x14ac:dyDescent="0.25">
      <c r="A148" s="11" t="s">
        <v>293</v>
      </c>
      <c r="B148" s="5" t="s">
        <v>294</v>
      </c>
      <c r="C148" s="30">
        <f>SUM('On Behalf Payment Totals '!C149)</f>
        <v>4702025</v>
      </c>
      <c r="D148" s="30">
        <f>'On Behalf Payment Totals '!D149</f>
        <v>375980</v>
      </c>
      <c r="E148" s="30">
        <f>'On Behalf Payment Totals '!E149</f>
        <v>11263</v>
      </c>
      <c r="F148" s="36">
        <f t="shared" si="2"/>
        <v>5089268</v>
      </c>
    </row>
    <row r="149" spans="1:6" ht="13.2" x14ac:dyDescent="0.25">
      <c r="A149" s="11" t="s">
        <v>295</v>
      </c>
      <c r="B149" s="5" t="s">
        <v>296</v>
      </c>
      <c r="C149" s="30">
        <f>SUM('On Behalf Payment Totals '!C150)</f>
        <v>4650994</v>
      </c>
      <c r="D149" s="30">
        <f>'On Behalf Payment Totals '!D150</f>
        <v>370318</v>
      </c>
      <c r="E149" s="30">
        <f>'On Behalf Payment Totals '!E150</f>
        <v>11092</v>
      </c>
      <c r="F149" s="36">
        <f t="shared" si="2"/>
        <v>5032404</v>
      </c>
    </row>
    <row r="150" spans="1:6" ht="13.2" x14ac:dyDescent="0.25">
      <c r="A150" s="11" t="s">
        <v>297</v>
      </c>
      <c r="B150" s="5" t="s">
        <v>298</v>
      </c>
      <c r="C150" s="30">
        <f>SUM('On Behalf Payment Totals '!C151)</f>
        <v>3699089</v>
      </c>
      <c r="D150" s="30">
        <f>'On Behalf Payment Totals '!D151</f>
        <v>294946</v>
      </c>
      <c r="E150" s="30">
        <f>'On Behalf Payment Totals '!E151</f>
        <v>8835</v>
      </c>
      <c r="F150" s="36">
        <f t="shared" si="2"/>
        <v>4002870</v>
      </c>
    </row>
    <row r="151" spans="1:6" ht="13.2" x14ac:dyDescent="0.25">
      <c r="A151" s="11" t="s">
        <v>299</v>
      </c>
      <c r="B151" s="5" t="s">
        <v>300</v>
      </c>
      <c r="C151" s="30">
        <f>SUM('On Behalf Payment Totals '!C152)</f>
        <v>1562522</v>
      </c>
      <c r="D151" s="30">
        <f>'On Behalf Payment Totals '!D152</f>
        <v>125521</v>
      </c>
      <c r="E151" s="30">
        <f>'On Behalf Payment Totals '!E152</f>
        <v>3760</v>
      </c>
      <c r="F151" s="36">
        <f t="shared" si="2"/>
        <v>1691803</v>
      </c>
    </row>
    <row r="152" spans="1:6" ht="13.2" x14ac:dyDescent="0.25">
      <c r="A152" s="11" t="s">
        <v>301</v>
      </c>
      <c r="B152" s="5" t="s">
        <v>302</v>
      </c>
      <c r="C152" s="30">
        <f>SUM('On Behalf Payment Totals '!C153)</f>
        <v>776944</v>
      </c>
      <c r="D152" s="30">
        <f>'On Behalf Payment Totals '!D153</f>
        <v>61504</v>
      </c>
      <c r="E152" s="30">
        <f>'On Behalf Payment Totals '!E153</f>
        <v>1842</v>
      </c>
      <c r="F152" s="36">
        <f t="shared" si="2"/>
        <v>840290</v>
      </c>
    </row>
    <row r="153" spans="1:6" ht="13.2" x14ac:dyDescent="0.25">
      <c r="A153" s="11" t="s">
        <v>303</v>
      </c>
      <c r="B153" s="5" t="s">
        <v>304</v>
      </c>
      <c r="C153" s="30">
        <f>SUM('On Behalf Payment Totals '!C154)</f>
        <v>17039569</v>
      </c>
      <c r="D153" s="30">
        <f>'On Behalf Payment Totals '!D154</f>
        <v>1361700</v>
      </c>
      <c r="E153" s="30">
        <f>'On Behalf Payment Totals '!E154</f>
        <v>40791</v>
      </c>
      <c r="F153" s="36">
        <f t="shared" si="2"/>
        <v>18442060</v>
      </c>
    </row>
    <row r="154" spans="1:6" ht="13.2" x14ac:dyDescent="0.25">
      <c r="A154" s="11" t="s">
        <v>305</v>
      </c>
      <c r="B154" s="5" t="s">
        <v>306</v>
      </c>
      <c r="C154" s="30">
        <f>SUM('On Behalf Payment Totals '!C155)</f>
        <v>12175622</v>
      </c>
      <c r="D154" s="30">
        <f>'On Behalf Payment Totals '!D155</f>
        <v>971463</v>
      </c>
      <c r="E154" s="30">
        <f>'On Behalf Payment Totals '!E155</f>
        <v>29101</v>
      </c>
      <c r="F154" s="36">
        <f t="shared" si="2"/>
        <v>13176186</v>
      </c>
    </row>
    <row r="155" spans="1:6" ht="13.2" x14ac:dyDescent="0.25">
      <c r="A155" s="11" t="s">
        <v>307</v>
      </c>
      <c r="B155" s="5" t="s">
        <v>308</v>
      </c>
      <c r="C155" s="30">
        <f>SUM('On Behalf Payment Totals '!C156)</f>
        <v>5460408</v>
      </c>
      <c r="D155" s="30">
        <f>'On Behalf Payment Totals '!D156</f>
        <v>432926</v>
      </c>
      <c r="E155" s="30">
        <f>'On Behalf Payment Totals '!E156</f>
        <v>12969</v>
      </c>
      <c r="F155" s="36">
        <f t="shared" si="2"/>
        <v>5906303</v>
      </c>
    </row>
    <row r="156" spans="1:6" ht="13.2" x14ac:dyDescent="0.25">
      <c r="A156" s="11" t="s">
        <v>309</v>
      </c>
      <c r="B156" s="5" t="s">
        <v>310</v>
      </c>
      <c r="C156" s="30">
        <f>SUM('On Behalf Payment Totals '!C157)</f>
        <v>2887781</v>
      </c>
      <c r="D156" s="30">
        <f>'On Behalf Payment Totals '!D157</f>
        <v>228834</v>
      </c>
      <c r="E156" s="30">
        <f>'On Behalf Payment Totals '!E157</f>
        <v>6855</v>
      </c>
      <c r="F156" s="36">
        <f t="shared" si="2"/>
        <v>3123470</v>
      </c>
    </row>
    <row r="157" spans="1:6" ht="13.2" x14ac:dyDescent="0.25">
      <c r="A157" s="11" t="s">
        <v>311</v>
      </c>
      <c r="B157" s="5" t="s">
        <v>312</v>
      </c>
      <c r="C157" s="30">
        <f>SUM('On Behalf Payment Totals '!C158)</f>
        <v>504313</v>
      </c>
      <c r="D157" s="30">
        <f>'On Behalf Payment Totals '!D158</f>
        <v>39785</v>
      </c>
      <c r="E157" s="30">
        <f>'On Behalf Payment Totals '!E158</f>
        <v>1192</v>
      </c>
      <c r="F157" s="36">
        <f t="shared" si="2"/>
        <v>545290</v>
      </c>
    </row>
    <row r="158" spans="1:6" ht="13.2" x14ac:dyDescent="0.25">
      <c r="A158" s="11" t="s">
        <v>313</v>
      </c>
      <c r="B158" s="5" t="s">
        <v>314</v>
      </c>
      <c r="C158" s="30">
        <f>SUM('On Behalf Payment Totals '!C159)</f>
        <v>5425661</v>
      </c>
      <c r="D158" s="30">
        <f>'On Behalf Payment Totals '!D159</f>
        <v>428507</v>
      </c>
      <c r="E158" s="30">
        <f>'On Behalf Payment Totals '!E159</f>
        <v>12836</v>
      </c>
      <c r="F158" s="36">
        <f t="shared" si="2"/>
        <v>5867004</v>
      </c>
    </row>
    <row r="159" spans="1:6" ht="13.2" x14ac:dyDescent="0.25">
      <c r="A159" s="11" t="s">
        <v>315</v>
      </c>
      <c r="B159" s="5" t="s">
        <v>316</v>
      </c>
      <c r="C159" s="30">
        <f>SUM('On Behalf Payment Totals '!C160)</f>
        <v>4808704</v>
      </c>
      <c r="D159" s="30">
        <f>'On Behalf Payment Totals '!D160</f>
        <v>379942</v>
      </c>
      <c r="E159" s="30">
        <f>'On Behalf Payment Totals '!E160</f>
        <v>11381</v>
      </c>
      <c r="F159" s="36">
        <f t="shared" si="2"/>
        <v>5200027</v>
      </c>
    </row>
    <row r="160" spans="1:6" ht="13.2" x14ac:dyDescent="0.25">
      <c r="A160" s="11" t="s">
        <v>317</v>
      </c>
      <c r="B160" s="5" t="s">
        <v>318</v>
      </c>
      <c r="C160" s="30">
        <f>SUM('On Behalf Payment Totals '!C161)</f>
        <v>2806194</v>
      </c>
      <c r="D160" s="30">
        <f>'On Behalf Payment Totals '!D161</f>
        <v>223777</v>
      </c>
      <c r="E160" s="30">
        <f>'On Behalf Payment Totals '!E161</f>
        <v>6703</v>
      </c>
      <c r="F160" s="36">
        <f t="shared" si="2"/>
        <v>3036674</v>
      </c>
    </row>
    <row r="161" spans="1:6" ht="13.2" x14ac:dyDescent="0.25">
      <c r="A161" s="11" t="s">
        <v>319</v>
      </c>
      <c r="B161" s="5" t="s">
        <v>320</v>
      </c>
      <c r="C161" s="30">
        <f>SUM('On Behalf Payment Totals '!C162)</f>
        <v>3346604</v>
      </c>
      <c r="D161" s="30">
        <f>'On Behalf Payment Totals '!D162</f>
        <v>264409</v>
      </c>
      <c r="E161" s="30">
        <f>'On Behalf Payment Totals '!E162</f>
        <v>7921</v>
      </c>
      <c r="F161" s="36">
        <f t="shared" si="2"/>
        <v>3618934</v>
      </c>
    </row>
    <row r="162" spans="1:6" ht="13.2" x14ac:dyDescent="0.25">
      <c r="A162" s="11" t="s">
        <v>321</v>
      </c>
      <c r="B162" s="5" t="s">
        <v>322</v>
      </c>
      <c r="C162" s="30">
        <f>SUM('On Behalf Payment Totals '!C163)</f>
        <v>1673767</v>
      </c>
      <c r="D162" s="30">
        <f>'On Behalf Payment Totals '!D163</f>
        <v>135310</v>
      </c>
      <c r="E162" s="30">
        <f>'On Behalf Payment Totals '!E163</f>
        <v>4053</v>
      </c>
      <c r="F162" s="36">
        <f t="shared" si="2"/>
        <v>1813130</v>
      </c>
    </row>
    <row r="163" spans="1:6" ht="13.2" x14ac:dyDescent="0.25">
      <c r="A163" s="11" t="s">
        <v>323</v>
      </c>
      <c r="B163" s="5" t="s">
        <v>324</v>
      </c>
      <c r="C163" s="30">
        <f>SUM('On Behalf Payment Totals '!C164)</f>
        <v>3552296</v>
      </c>
      <c r="D163" s="30">
        <f>'On Behalf Payment Totals '!D164</f>
        <v>281448</v>
      </c>
      <c r="E163" s="30">
        <f>'On Behalf Payment Totals '!E164</f>
        <v>8431</v>
      </c>
      <c r="F163" s="36">
        <f t="shared" si="2"/>
        <v>3842175</v>
      </c>
    </row>
    <row r="164" spans="1:6" ht="13.2" x14ac:dyDescent="0.25">
      <c r="A164" s="11" t="s">
        <v>325</v>
      </c>
      <c r="B164" s="5" t="s">
        <v>326</v>
      </c>
      <c r="C164" s="30">
        <f>SUM('On Behalf Payment Totals '!C165)</f>
        <v>3573965</v>
      </c>
      <c r="D164" s="30">
        <f>'On Behalf Payment Totals '!D165</f>
        <v>284536</v>
      </c>
      <c r="E164" s="30">
        <f>'On Behalf Payment Totals '!E165</f>
        <v>8524</v>
      </c>
      <c r="F164" s="36">
        <f t="shared" si="2"/>
        <v>3867025</v>
      </c>
    </row>
    <row r="165" spans="1:6" ht="13.2" x14ac:dyDescent="0.25">
      <c r="A165" s="11" t="s">
        <v>327</v>
      </c>
      <c r="B165" s="5" t="s">
        <v>328</v>
      </c>
      <c r="C165" s="30">
        <f>SUM('On Behalf Payment Totals '!C166)</f>
        <v>30205485</v>
      </c>
      <c r="D165" s="30">
        <f>'On Behalf Payment Totals '!D166</f>
        <v>2410105</v>
      </c>
      <c r="E165" s="30">
        <f>'On Behalf Payment Totals '!E166</f>
        <v>72195</v>
      </c>
      <c r="F165" s="36">
        <f t="shared" si="2"/>
        <v>32687785</v>
      </c>
    </row>
    <row r="166" spans="1:6" ht="13.2" x14ac:dyDescent="0.25">
      <c r="A166" s="11" t="s">
        <v>329</v>
      </c>
      <c r="B166" s="5" t="s">
        <v>330</v>
      </c>
      <c r="C166" s="30">
        <f>SUM('On Behalf Payment Totals '!C167)</f>
        <v>3204082</v>
      </c>
      <c r="D166" s="30">
        <f>'On Behalf Payment Totals '!D167</f>
        <v>252380</v>
      </c>
      <c r="E166" s="30">
        <f>'On Behalf Payment Totals '!E167</f>
        <v>7560</v>
      </c>
      <c r="F166" s="36">
        <f t="shared" si="2"/>
        <v>3464022</v>
      </c>
    </row>
    <row r="167" spans="1:6" ht="13.2" x14ac:dyDescent="0.25">
      <c r="A167" s="11" t="s">
        <v>331</v>
      </c>
      <c r="B167" s="5" t="s">
        <v>332</v>
      </c>
      <c r="C167" s="30">
        <f>SUM('On Behalf Payment Totals '!C168)</f>
        <v>4430074</v>
      </c>
      <c r="D167" s="30">
        <f>'On Behalf Payment Totals '!D168</f>
        <v>352840</v>
      </c>
      <c r="E167" s="30">
        <f>'On Behalf Payment Totals '!E168</f>
        <v>10570</v>
      </c>
      <c r="F167" s="36">
        <f t="shared" si="2"/>
        <v>4793484</v>
      </c>
    </row>
    <row r="168" spans="1:6" ht="13.2" x14ac:dyDescent="0.25">
      <c r="A168" s="11" t="s">
        <v>333</v>
      </c>
      <c r="B168" s="5" t="s">
        <v>334</v>
      </c>
      <c r="C168" s="30">
        <f>SUM('On Behalf Payment Totals '!C169)</f>
        <v>3332438</v>
      </c>
      <c r="D168" s="30">
        <f>'On Behalf Payment Totals '!D169</f>
        <v>267634</v>
      </c>
      <c r="E168" s="30">
        <f>'On Behalf Payment Totals '!E169</f>
        <v>8016</v>
      </c>
      <c r="F168" s="36">
        <f t="shared" si="2"/>
        <v>3608088</v>
      </c>
    </row>
    <row r="169" spans="1:6" ht="13.2" x14ac:dyDescent="0.25">
      <c r="A169" s="11" t="s">
        <v>335</v>
      </c>
      <c r="B169" s="5" t="s">
        <v>336</v>
      </c>
      <c r="C169" s="30">
        <f>SUM('On Behalf Payment Totals '!C170)</f>
        <v>6550204</v>
      </c>
      <c r="D169" s="30">
        <f>'On Behalf Payment Totals '!D170</f>
        <v>521114</v>
      </c>
      <c r="E169" s="30">
        <f>'On Behalf Payment Totals '!E170</f>
        <v>15611</v>
      </c>
      <c r="F169" s="36">
        <f t="shared" si="2"/>
        <v>7086929</v>
      </c>
    </row>
    <row r="170" spans="1:6" ht="13.2" x14ac:dyDescent="0.25">
      <c r="A170" s="11" t="s">
        <v>337</v>
      </c>
      <c r="B170" s="5" t="s">
        <v>338</v>
      </c>
      <c r="C170" s="30">
        <f>SUM('On Behalf Payment Totals '!C171)</f>
        <v>1546837</v>
      </c>
      <c r="D170" s="30">
        <f>'On Behalf Payment Totals '!D171</f>
        <v>123086</v>
      </c>
      <c r="E170" s="30">
        <f>'On Behalf Payment Totals '!E171</f>
        <v>3687</v>
      </c>
      <c r="F170" s="36">
        <f t="shared" si="2"/>
        <v>1673610</v>
      </c>
    </row>
    <row r="171" spans="1:6" ht="13.2" x14ac:dyDescent="0.25">
      <c r="A171" s="11" t="s">
        <v>339</v>
      </c>
      <c r="B171" s="5" t="s">
        <v>340</v>
      </c>
      <c r="C171" s="30">
        <f>SUM('On Behalf Payment Totals '!C172)</f>
        <v>1477262</v>
      </c>
      <c r="D171" s="30">
        <f>'On Behalf Payment Totals '!D172</f>
        <v>116879</v>
      </c>
      <c r="E171" s="30">
        <f>'On Behalf Payment Totals '!E172</f>
        <v>3499</v>
      </c>
      <c r="F171" s="36">
        <f t="shared" si="2"/>
        <v>1597640</v>
      </c>
    </row>
    <row r="172" spans="1:6" ht="13.2" x14ac:dyDescent="0.25">
      <c r="A172" s="11" t="s">
        <v>341</v>
      </c>
      <c r="B172" s="5" t="s">
        <v>342</v>
      </c>
      <c r="C172" s="30">
        <f>SUM('On Behalf Payment Totals '!C173)</f>
        <v>2281293</v>
      </c>
      <c r="D172" s="30">
        <f>'On Behalf Payment Totals '!D173</f>
        <v>181694</v>
      </c>
      <c r="E172" s="30">
        <f>'On Behalf Payment Totals '!E173</f>
        <v>5444</v>
      </c>
      <c r="F172" s="36">
        <f t="shared" si="2"/>
        <v>2468431</v>
      </c>
    </row>
    <row r="173" spans="1:6" thickBot="1" x14ac:dyDescent="0.3">
      <c r="A173" s="11" t="s">
        <v>343</v>
      </c>
      <c r="B173" s="5" t="s">
        <v>344</v>
      </c>
      <c r="C173" s="30">
        <f>SUM('On Behalf Payment Totals '!C174)</f>
        <v>7254310</v>
      </c>
      <c r="D173" s="30">
        <f>'On Behalf Payment Totals '!D174</f>
        <v>579541</v>
      </c>
      <c r="E173" s="30">
        <f>'On Behalf Payment Totals '!E174</f>
        <v>17361</v>
      </c>
      <c r="F173" s="36">
        <f t="shared" si="2"/>
        <v>7851212</v>
      </c>
    </row>
    <row r="174" spans="1:6" s="3" customFormat="1" thickBot="1" x14ac:dyDescent="0.3">
      <c r="A174" s="12"/>
      <c r="B174" s="27" t="s">
        <v>365</v>
      </c>
      <c r="C174" s="21">
        <f>SUM(C3:C173)</f>
        <v>1253390106</v>
      </c>
      <c r="D174" s="21">
        <f>SUM(D3:D173)</f>
        <v>99832783</v>
      </c>
      <c r="E174" s="21">
        <f>SUM(E3:E173)</f>
        <v>2990499</v>
      </c>
      <c r="F174" s="23">
        <f>SUM(F3:F173)</f>
        <v>1356213388</v>
      </c>
    </row>
    <row r="175" spans="1:6" ht="17.399999999999999" customHeight="1" x14ac:dyDescent="0.25">
      <c r="A175" s="41" t="str">
        <f>'On Behalf Payment Totals '!A176</f>
        <v>NOTE: The final TRS On Behalf Payments comes from the "Schedule of Employer Allocations (Schedule A &amp; Appendix A)" in the most recent "GASB 68 &amp; GASB 75- Auditor's Report as posted on the</v>
      </c>
      <c r="B175"/>
      <c r="C175"/>
      <c r="D175"/>
      <c r="E175"/>
      <c r="F175"/>
    </row>
    <row r="176" spans="1:6" ht="15" x14ac:dyDescent="0.25">
      <c r="A176" s="42" t="str">
        <f>'On Behalf Payment Totals '!K176</f>
        <v>Teachers' Retirement System Kentucky website</v>
      </c>
      <c r="B176"/>
      <c r="C176"/>
      <c r="D176"/>
      <c r="E176"/>
      <c r="F176"/>
    </row>
    <row r="177" spans="1:5" ht="23.7" customHeight="1" x14ac:dyDescent="0.3">
      <c r="A177" s="17" t="str">
        <f>'On Behalf Payment Totals '!A178</f>
        <v>Key Code:</v>
      </c>
      <c r="B177" s="18"/>
    </row>
    <row r="178" spans="1:5" ht="13.2" x14ac:dyDescent="0.25">
      <c r="A178" s="13" t="str">
        <f>'On Behalf Payment Totals '!A179</f>
        <v>District #:  District assigned KDE number</v>
      </c>
      <c r="B178" s="9"/>
      <c r="C178" s="9"/>
      <c r="D178" s="9"/>
      <c r="E178" s="9"/>
    </row>
    <row r="179" spans="1:5" ht="13.2" x14ac:dyDescent="0.25">
      <c r="A179" s="13" t="str">
        <f>'On Behalf Payment Totals '!A180</f>
        <v>District Name:  Name of district</v>
      </c>
      <c r="B179" s="9"/>
      <c r="C179" s="9"/>
      <c r="D179" s="9"/>
      <c r="E179" s="9"/>
    </row>
    <row r="180" spans="1:5" ht="13.2" x14ac:dyDescent="0.25">
      <c r="A180" s="13" t="str">
        <f>'On Behalf Payment Totals '!A181</f>
        <v>TRS - GASB 68 - Schedule A:  Teachers' Retirement System's On-Behalf Payment (NOTE: These totals are from the "Schedule A".)</v>
      </c>
      <c r="B180" s="9"/>
      <c r="C180" s="9"/>
      <c r="D180" s="9"/>
      <c r="E180" s="9"/>
    </row>
    <row r="181" spans="1:5" ht="13.2" x14ac:dyDescent="0.25">
      <c r="A181" s="13" t="str">
        <f>'On Behalf Payment Totals '!A183</f>
        <v>TRS - GASB 75 - LIF Appendix A: Teachers' Retirement System's On-Behalf Payment (NOTE: The Life Insurance Fund (LIF) State Totals are from the "Appendix A" report)</v>
      </c>
      <c r="B181" s="9"/>
      <c r="C181" s="9"/>
      <c r="D181" s="9"/>
      <c r="E181" s="9"/>
    </row>
    <row r="182" spans="1:5" ht="13.2" x14ac:dyDescent="0.25">
      <c r="A182" s="13" t="str">
        <f>'On Behalf Payment Totals '!A184</f>
        <v>Health Insurance: State payment for Health Insurance made on behalf of the school districts provided from KHRIS bill.</v>
      </c>
      <c r="B182" s="9"/>
      <c r="C182" s="9"/>
      <c r="D182" s="9"/>
      <c r="E182" s="9"/>
    </row>
    <row r="183" spans="1:5" ht="13.2" x14ac:dyDescent="0.25">
      <c r="A183" s="13" t="str">
        <f>'On Behalf Payment Totals '!A185</f>
        <v>Life Insurance:  State payment for Life Insurance made on behalf of the school districts provided from KHRIS bill.</v>
      </c>
      <c r="B183" s="9"/>
      <c r="C183" s="9"/>
      <c r="D183" s="9"/>
      <c r="E183" s="9"/>
    </row>
    <row r="184" spans="1:5" ht="13.2" x14ac:dyDescent="0.25">
      <c r="A184" s="13" t="str">
        <f>'On Behalf Payment Totals '!A186</f>
        <v>Administrative Fee:  State payment for Administrative Fees made on behalf of the school districts provided from KHRIS bill.</v>
      </c>
      <c r="B184" s="9"/>
      <c r="C184" s="9"/>
      <c r="D184" s="9"/>
      <c r="E184" s="9"/>
    </row>
    <row r="185" spans="1:5" ht="13.2" x14ac:dyDescent="0.25">
      <c r="A185" s="13" t="str">
        <f>'On Behalf Payment Totals '!A187</f>
        <v>HRA/Dental/Vision:  State payment for HRA/Dental/Vision Premiums made on behalf of the school districts provided from KHRIS bill.</v>
      </c>
      <c r="B185" s="9"/>
      <c r="C185" s="9"/>
      <c r="D185" s="9"/>
      <c r="E185" s="9"/>
    </row>
    <row r="186" spans="1:5" ht="13.2" x14ac:dyDescent="0.25">
      <c r="A186" s="13" t="str">
        <f>'On Behalf Payment Totals '!A188</f>
        <v>Federal Reimbursement:  Totals paid for the Federal Reimbursement for Health Benefits paid on behalf of the federally funded employees. (NOTE: The Federal Reimbursement amount is subtracted from the total Health Insurance, Life Insurance, Administrative Fee, and HRA/Dental/Vision amount)</v>
      </c>
      <c r="B186" s="9"/>
      <c r="C186" s="9"/>
      <c r="D186" s="9"/>
      <c r="E186" s="9"/>
    </row>
    <row r="187" spans="1:5" ht="13.2" x14ac:dyDescent="0.25">
      <c r="A187" s="13" t="str">
        <f>'On Behalf Payment Totals '!A189</f>
        <v xml:space="preserve">Total Payroll Related Payments: This total includes the TRS, Health Insurance, Life Insurance, Administrative Fee,  HRA/Dental/Vision minus the Federal Reimbursement payments. </v>
      </c>
      <c r="B187" s="9"/>
      <c r="C187" s="9"/>
      <c r="D187" s="9"/>
      <c r="E187" s="9"/>
    </row>
    <row r="188" spans="1:5" ht="13.2" x14ac:dyDescent="0.25">
      <c r="A188" s="13" t="str">
        <f>'On Behalf Payment Totals '!A190</f>
        <v xml:space="preserve">Kentucky  Educational Network (KEN) services: Provided by KIDS as part of the Technology On-Behalf Payments. </v>
      </c>
      <c r="B188" s="9"/>
      <c r="C188" s="9"/>
      <c r="D188" s="9"/>
      <c r="E188" s="9"/>
    </row>
    <row r="189" spans="1:5" ht="13.2" x14ac:dyDescent="0.25">
      <c r="A189" s="13" t="str">
        <f>'On Behalf Payment Totals '!A191</f>
        <v xml:space="preserve">AT&amp;T Firewall Services: Provided by KIDS as part of the Technology On-Behalf Payments. </v>
      </c>
      <c r="B189" s="9"/>
      <c r="C189" s="9"/>
      <c r="D189" s="9"/>
      <c r="E189" s="9"/>
    </row>
    <row r="190" spans="1:5" ht="13.2" x14ac:dyDescent="0.25">
      <c r="A190" s="13" t="str">
        <f>'On Behalf Payment Totals '!A192</f>
        <v xml:space="preserve">MUNIS Financial Mgt software and services: Provided by KIDS as part of the Technology On-Behalf Payments. </v>
      </c>
      <c r="B190" s="9"/>
      <c r="C190" s="9"/>
      <c r="D190" s="9"/>
      <c r="E190" s="9"/>
    </row>
    <row r="191" spans="1:5" ht="13.2" x14ac:dyDescent="0.25">
      <c r="A191" s="13" t="str">
        <f>'On Behalf Payment Totals '!A193</f>
        <v xml:space="preserve">McAfee Virus Protection software and services: Provided by KIDS as part of the Technology On-Behalf Payments. </v>
      </c>
      <c r="B191" s="9"/>
      <c r="C191" s="9"/>
      <c r="D191" s="9"/>
      <c r="E191" s="9"/>
    </row>
    <row r="192" spans="1:5" ht="13.2" x14ac:dyDescent="0.25">
      <c r="A192" s="13" t="str">
        <f>'On Behalf Payment Totals '!A194</f>
        <v xml:space="preserve">Total Technology Related Payments: KIDS provides the document for the software and services payments paid by the Kentucky Department of Education (KDE) on-behalf of local school districts. </v>
      </c>
      <c r="B192" s="9"/>
      <c r="C192" s="9"/>
      <c r="D192" s="9"/>
      <c r="E192" s="9"/>
    </row>
    <row r="193" spans="1:5" ht="13.2" x14ac:dyDescent="0.25">
      <c r="A193" s="13" t="str">
        <f>'On Behalf Payment Totals '!A195</f>
        <v>SFCC Debt Service Payments: SFCC provides the document that consists of the debt service payments paid by SFCC on behalf of school districts. (NOTE: KISTA will no longer be reported)</v>
      </c>
      <c r="B193" s="9"/>
      <c r="C193" s="9"/>
      <c r="D193" s="9"/>
      <c r="E193" s="9"/>
    </row>
    <row r="194" spans="1:5" ht="13.2" x14ac:dyDescent="0.25">
      <c r="A194" s="13" t="str">
        <f>'On Behalf Payment Totals '!A196</f>
        <v>Total On Behalf Payments: The Total On-Behalf Payments paid on-behalf of the school districts and shall be reported in the Audited AFR/BS.</v>
      </c>
      <c r="B194" s="9"/>
      <c r="C194" s="9"/>
      <c r="D194" s="9"/>
      <c r="E194" s="9"/>
    </row>
    <row r="196" spans="1:5" x14ac:dyDescent="0.25">
      <c r="A196" s="1" t="str">
        <f>'On Behalf Payment Totals '!A198</f>
        <v>Kentucky Department of Education</v>
      </c>
    </row>
    <row r="197" spans="1:5" x14ac:dyDescent="0.25">
      <c r="A197" s="1" t="str">
        <f>'On Behalf Payment Totals '!A199</f>
        <v>Office of Finance &amp; Operations</v>
      </c>
    </row>
    <row r="198" spans="1:5" x14ac:dyDescent="0.25">
      <c r="A198" s="1" t="str">
        <f>'On Behalf Payment Totals '!A200</f>
        <v>Division of District Support</v>
      </c>
    </row>
    <row r="199" spans="1:5" x14ac:dyDescent="0.25">
      <c r="A199" s="1" t="str">
        <f>'On Behalf Payment Totals '!A201</f>
        <v>District Financial Management Branch</v>
      </c>
    </row>
    <row r="200" spans="1:5" x14ac:dyDescent="0.25">
      <c r="A200" s="1" t="str">
        <f>'On Behalf Payment Totals '!A202</f>
        <v>Source: On Behalf Payment Information from TRS, KHRIS, SFCC, KDE and KY School Districts' Federal Reimbursement Payments</v>
      </c>
    </row>
    <row r="201" spans="1:5" x14ac:dyDescent="0.25">
      <c r="A201" s="1" t="str">
        <f>'On Behalf Payment Totals '!A203</f>
        <v>Generated: 7/16/25</v>
      </c>
    </row>
    <row r="203" spans="1:5" x14ac:dyDescent="0.25">
      <c r="A203" s="1" t="str">
        <f>'On Behalf Payment Totals '!A205</f>
        <v>KDE USE: F:\audits_trans\health_ins\On _behalf_Payments\FY2025-26 On-Behalf Payments</v>
      </c>
    </row>
  </sheetData>
  <autoFilter ref="A2:F194" xr:uid="{42E94BB9-564F-4406-B3BA-68CCDEC7163B}"/>
  <hyperlinks>
    <hyperlink ref="A176" r:id="rId1" display="Teachers' Retirement System Kentucky website" xr:uid="{1F6C8F5B-035D-46D7-B678-7D0359F7E486}"/>
  </hyperlinks>
  <printOptions horizontalCentered="1"/>
  <pageMargins left="0" right="0" top="0" bottom="0.5" header="0" footer="0.3"/>
  <pageSetup paperSize="5" scale="61" fitToHeight="4" orientation="landscape" r:id="rId2"/>
  <headerFooter>
    <oddFooter>&amp;C&amp;"Arial,Regular"Page &amp;P of &amp;N&amp;R&amp;"Arial,Regular"&amp;D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4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9.33203125" defaultRowHeight="13.2" x14ac:dyDescent="0.25"/>
  <cols>
    <col min="1" max="1" width="8.6640625" style="1" bestFit="1" customWidth="1"/>
    <col min="2" max="2" width="35.5546875" style="1" customWidth="1"/>
    <col min="3" max="3" width="22.5546875" style="1" customWidth="1"/>
    <col min="4" max="4" width="18.33203125" style="47" bestFit="1" customWidth="1"/>
    <col min="5" max="5" width="15.109375" style="1" bestFit="1" customWidth="1"/>
    <col min="6" max="16384" width="9.33203125" style="1"/>
  </cols>
  <sheetData>
    <row r="1" spans="1:4" ht="24.6" customHeight="1" thickBot="1" x14ac:dyDescent="0.3">
      <c r="A1" s="75" t="str">
        <f>'On Behalf Payment Totals '!H1</f>
        <v>On Behalf Payments Summary Report FY2025-2026</v>
      </c>
    </row>
    <row r="2" spans="1:4" s="53" customFormat="1" ht="34.5" customHeight="1" thickBot="1" x14ac:dyDescent="0.35">
      <c r="A2" s="49" t="s">
        <v>0</v>
      </c>
      <c r="B2" s="50" t="s">
        <v>1</v>
      </c>
      <c r="C2" s="51" t="s">
        <v>356</v>
      </c>
      <c r="D2" s="52" t="s">
        <v>366</v>
      </c>
    </row>
    <row r="3" spans="1:4" s="58" customFormat="1" ht="15.6" x14ac:dyDescent="0.3">
      <c r="A3" s="54" t="s">
        <v>3</v>
      </c>
      <c r="B3" s="55" t="s">
        <v>4</v>
      </c>
      <c r="C3" s="56">
        <f>'On Behalf Payment Totals '!Q4</f>
        <v>9493300.0600000061</v>
      </c>
      <c r="D3" s="57">
        <f>C3*5%</f>
        <v>474665.00300000032</v>
      </c>
    </row>
    <row r="4" spans="1:4" s="58" customFormat="1" ht="15.6" x14ac:dyDescent="0.3">
      <c r="A4" s="59" t="s">
        <v>5</v>
      </c>
      <c r="B4" s="60" t="s">
        <v>6</v>
      </c>
      <c r="C4" s="56">
        <f>'On Behalf Payment Totals '!Q5</f>
        <v>10042617.600000001</v>
      </c>
      <c r="D4" s="61">
        <f t="shared" ref="D4:D67" si="0">C4*5%</f>
        <v>502130.88000000012</v>
      </c>
    </row>
    <row r="5" spans="1:4" s="58" customFormat="1" ht="15.6" x14ac:dyDescent="0.3">
      <c r="A5" s="59" t="s">
        <v>7</v>
      </c>
      <c r="B5" s="60" t="s">
        <v>8</v>
      </c>
      <c r="C5" s="56">
        <f>'On Behalf Payment Totals '!Q6</f>
        <v>2465527.6000000006</v>
      </c>
      <c r="D5" s="61">
        <f t="shared" si="0"/>
        <v>123276.38000000003</v>
      </c>
    </row>
    <row r="6" spans="1:4" s="58" customFormat="1" ht="15.6" x14ac:dyDescent="0.3">
      <c r="A6" s="59" t="s">
        <v>9</v>
      </c>
      <c r="B6" s="60" t="s">
        <v>10</v>
      </c>
      <c r="C6" s="56">
        <f>'On Behalf Payment Totals '!Q7</f>
        <v>11353859.190000003</v>
      </c>
      <c r="D6" s="61">
        <f t="shared" si="0"/>
        <v>567692.95950000023</v>
      </c>
    </row>
    <row r="7" spans="1:4" s="58" customFormat="1" ht="15.6" x14ac:dyDescent="0.3">
      <c r="A7" s="59" t="s">
        <v>11</v>
      </c>
      <c r="B7" s="60" t="s">
        <v>12</v>
      </c>
      <c r="C7" s="56">
        <f>'On Behalf Payment Totals '!Q8</f>
        <v>10912003.650000006</v>
      </c>
      <c r="D7" s="61">
        <f t="shared" si="0"/>
        <v>545600.18250000034</v>
      </c>
    </row>
    <row r="8" spans="1:4" s="58" customFormat="1" ht="15.6" x14ac:dyDescent="0.3">
      <c r="A8" s="59" t="s">
        <v>13</v>
      </c>
      <c r="B8" s="60" t="s">
        <v>14</v>
      </c>
      <c r="C8" s="56">
        <f>'On Behalf Payment Totals '!Q9</f>
        <v>1533888.1400000001</v>
      </c>
      <c r="D8" s="61">
        <f t="shared" si="0"/>
        <v>76694.407000000007</v>
      </c>
    </row>
    <row r="9" spans="1:4" s="58" customFormat="1" ht="15.6" x14ac:dyDescent="0.3">
      <c r="A9" s="59" t="s">
        <v>15</v>
      </c>
      <c r="B9" s="60" t="s">
        <v>16</v>
      </c>
      <c r="C9" s="56">
        <f>'On Behalf Payment Totals '!Q10</f>
        <v>3580075.1199999996</v>
      </c>
      <c r="D9" s="61">
        <f t="shared" si="0"/>
        <v>179003.75599999999</v>
      </c>
    </row>
    <row r="10" spans="1:4" s="58" customFormat="1" ht="15.6" x14ac:dyDescent="0.3">
      <c r="A10" s="59" t="s">
        <v>17</v>
      </c>
      <c r="B10" s="60" t="s">
        <v>18</v>
      </c>
      <c r="C10" s="56">
        <f>'On Behalf Payment Totals '!Q11</f>
        <v>2384085.25</v>
      </c>
      <c r="D10" s="61">
        <f t="shared" si="0"/>
        <v>119204.26250000001</v>
      </c>
    </row>
    <row r="11" spans="1:4" s="58" customFormat="1" ht="15.6" x14ac:dyDescent="0.3">
      <c r="A11" s="59" t="s">
        <v>19</v>
      </c>
      <c r="B11" s="60" t="s">
        <v>20</v>
      </c>
      <c r="C11" s="56">
        <f>'On Behalf Payment Totals '!Q12</f>
        <v>11067156.670000004</v>
      </c>
      <c r="D11" s="61">
        <f t="shared" si="0"/>
        <v>553357.83350000018</v>
      </c>
    </row>
    <row r="12" spans="1:4" s="58" customFormat="1" ht="15.6" x14ac:dyDescent="0.3">
      <c r="A12" s="59" t="s">
        <v>21</v>
      </c>
      <c r="B12" s="60" t="s">
        <v>22</v>
      </c>
      <c r="C12" s="56">
        <f>'On Behalf Payment Totals '!Q13</f>
        <v>18383396.820000019</v>
      </c>
      <c r="D12" s="61">
        <f t="shared" si="0"/>
        <v>919169.84100000095</v>
      </c>
    </row>
    <row r="13" spans="1:4" s="58" customFormat="1" ht="15.6" x14ac:dyDescent="0.3">
      <c r="A13" s="59" t="s">
        <v>23</v>
      </c>
      <c r="B13" s="60" t="s">
        <v>24</v>
      </c>
      <c r="C13" s="56">
        <f>'On Behalf Payment Totals '!Q14</f>
        <v>6656504.1399999969</v>
      </c>
      <c r="D13" s="61">
        <f t="shared" si="0"/>
        <v>332825.20699999988</v>
      </c>
    </row>
    <row r="14" spans="1:4" s="58" customFormat="1" ht="15.6" x14ac:dyDescent="0.3">
      <c r="A14" s="59" t="s">
        <v>25</v>
      </c>
      <c r="B14" s="60" t="s">
        <v>26</v>
      </c>
      <c r="C14" s="56">
        <f>'On Behalf Payment Totals '!Q15</f>
        <v>4944827.6300000008</v>
      </c>
      <c r="D14" s="61">
        <f t="shared" si="0"/>
        <v>247241.38150000005</v>
      </c>
    </row>
    <row r="15" spans="1:4" s="58" customFormat="1" ht="15.6" x14ac:dyDescent="0.3">
      <c r="A15" s="59" t="s">
        <v>27</v>
      </c>
      <c r="B15" s="60" t="s">
        <v>28</v>
      </c>
      <c r="C15" s="56">
        <f>'On Behalf Payment Totals '!Q16</f>
        <v>8709866.7300000042</v>
      </c>
      <c r="D15" s="61">
        <f t="shared" si="0"/>
        <v>435493.33650000021</v>
      </c>
    </row>
    <row r="16" spans="1:4" s="58" customFormat="1" ht="15.6" x14ac:dyDescent="0.3">
      <c r="A16" s="59" t="s">
        <v>29</v>
      </c>
      <c r="B16" s="60" t="s">
        <v>30</v>
      </c>
      <c r="C16" s="56">
        <f>'On Behalf Payment Totals '!Q17</f>
        <v>2569109.75</v>
      </c>
      <c r="D16" s="61">
        <f t="shared" si="0"/>
        <v>128455.4875</v>
      </c>
    </row>
    <row r="17" spans="1:4" s="58" customFormat="1" ht="15.6" x14ac:dyDescent="0.3">
      <c r="A17" s="59" t="s">
        <v>31</v>
      </c>
      <c r="B17" s="60" t="s">
        <v>32</v>
      </c>
      <c r="C17" s="56">
        <f>'On Behalf Payment Totals '!Q18</f>
        <v>4229016.83</v>
      </c>
      <c r="D17" s="61">
        <f t="shared" si="0"/>
        <v>211450.84150000001</v>
      </c>
    </row>
    <row r="18" spans="1:4" s="58" customFormat="1" ht="15.6" x14ac:dyDescent="0.3">
      <c r="A18" s="59" t="s">
        <v>33</v>
      </c>
      <c r="B18" s="60" t="s">
        <v>34</v>
      </c>
      <c r="C18" s="56">
        <f>'On Behalf Payment Totals '!Q19</f>
        <v>75757025.79999952</v>
      </c>
      <c r="D18" s="61">
        <f t="shared" si="0"/>
        <v>3787851.2899999763</v>
      </c>
    </row>
    <row r="19" spans="1:4" s="58" customFormat="1" ht="15.6" x14ac:dyDescent="0.3">
      <c r="A19" s="59" t="s">
        <v>35</v>
      </c>
      <c r="B19" s="60" t="s">
        <v>36</v>
      </c>
      <c r="C19" s="56">
        <f>'On Behalf Payment Totals '!Q20</f>
        <v>8958013.3000000045</v>
      </c>
      <c r="D19" s="61">
        <f t="shared" si="0"/>
        <v>447900.66500000027</v>
      </c>
    </row>
    <row r="20" spans="1:4" s="58" customFormat="1" ht="15.6" x14ac:dyDescent="0.3">
      <c r="A20" s="59" t="s">
        <v>37</v>
      </c>
      <c r="B20" s="60" t="s">
        <v>38</v>
      </c>
      <c r="C20" s="56">
        <f>'On Behalf Payment Totals '!Q21</f>
        <v>16889891.270000003</v>
      </c>
      <c r="D20" s="61">
        <f t="shared" si="0"/>
        <v>844494.56350000016</v>
      </c>
    </row>
    <row r="21" spans="1:4" s="58" customFormat="1" ht="15.6" x14ac:dyDescent="0.3">
      <c r="A21" s="59" t="s">
        <v>39</v>
      </c>
      <c r="B21" s="60" t="s">
        <v>40</v>
      </c>
      <c r="C21" s="56">
        <f>'On Behalf Payment Totals '!Q22</f>
        <v>12991573.030000005</v>
      </c>
      <c r="D21" s="61">
        <f t="shared" si="0"/>
        <v>649578.65150000027</v>
      </c>
    </row>
    <row r="22" spans="1:4" s="58" customFormat="1" ht="15.6" x14ac:dyDescent="0.3">
      <c r="A22" s="59" t="s">
        <v>41</v>
      </c>
      <c r="B22" s="60" t="s">
        <v>42</v>
      </c>
      <c r="C22" s="56">
        <f>'On Behalf Payment Totals '!Q23</f>
        <v>12030714.570000004</v>
      </c>
      <c r="D22" s="61">
        <f t="shared" si="0"/>
        <v>601535.7285000002</v>
      </c>
    </row>
    <row r="23" spans="1:4" s="58" customFormat="1" ht="15.6" x14ac:dyDescent="0.3">
      <c r="A23" s="59" t="s">
        <v>43</v>
      </c>
      <c r="B23" s="60" t="s">
        <v>44</v>
      </c>
      <c r="C23" s="56">
        <f>'On Behalf Payment Totals '!Q24</f>
        <v>3975165.5599999996</v>
      </c>
      <c r="D23" s="61">
        <f t="shared" si="0"/>
        <v>198758.27799999999</v>
      </c>
    </row>
    <row r="24" spans="1:4" s="58" customFormat="1" ht="15.6" x14ac:dyDescent="0.3">
      <c r="A24" s="59" t="s">
        <v>45</v>
      </c>
      <c r="B24" s="60" t="s">
        <v>46</v>
      </c>
      <c r="C24" s="56">
        <f>'On Behalf Payment Totals '!Q25</f>
        <v>5967251.969999996</v>
      </c>
      <c r="D24" s="61">
        <f t="shared" si="0"/>
        <v>298362.59849999979</v>
      </c>
    </row>
    <row r="25" spans="1:4" s="58" customFormat="1" ht="15.6" x14ac:dyDescent="0.3">
      <c r="A25" s="59" t="s">
        <v>47</v>
      </c>
      <c r="B25" s="60" t="s">
        <v>48</v>
      </c>
      <c r="C25" s="56">
        <f>'On Behalf Payment Totals '!Q26</f>
        <v>10288446.640000004</v>
      </c>
      <c r="D25" s="61">
        <f t="shared" si="0"/>
        <v>514422.33200000023</v>
      </c>
    </row>
    <row r="26" spans="1:4" s="58" customFormat="1" ht="15.6" x14ac:dyDescent="0.3">
      <c r="A26" s="59" t="s">
        <v>49</v>
      </c>
      <c r="B26" s="60" t="s">
        <v>50</v>
      </c>
      <c r="C26" s="56">
        <f>'On Behalf Payment Totals '!Q27</f>
        <v>44275061.419999987</v>
      </c>
      <c r="D26" s="61">
        <f t="shared" si="0"/>
        <v>2213753.0709999995</v>
      </c>
    </row>
    <row r="27" spans="1:4" s="58" customFormat="1" ht="15.6" x14ac:dyDescent="0.3">
      <c r="A27" s="59" t="s">
        <v>51</v>
      </c>
      <c r="B27" s="60" t="s">
        <v>52</v>
      </c>
      <c r="C27" s="56">
        <f>'On Behalf Payment Totals '!Q28</f>
        <v>1830226.8300000003</v>
      </c>
      <c r="D27" s="61">
        <f t="shared" si="0"/>
        <v>91511.341500000024</v>
      </c>
    </row>
    <row r="28" spans="1:4" s="58" customFormat="1" ht="15.6" x14ac:dyDescent="0.3">
      <c r="A28" s="59" t="s">
        <v>53</v>
      </c>
      <c r="B28" s="60" t="s">
        <v>54</v>
      </c>
      <c r="C28" s="56">
        <f>'On Behalf Payment Totals '!Q29</f>
        <v>7491791.9700000016</v>
      </c>
      <c r="D28" s="61">
        <f t="shared" si="0"/>
        <v>374589.59850000008</v>
      </c>
    </row>
    <row r="29" spans="1:4" s="58" customFormat="1" ht="15.6" x14ac:dyDescent="0.3">
      <c r="A29" s="59" t="s">
        <v>55</v>
      </c>
      <c r="B29" s="60" t="s">
        <v>56</v>
      </c>
      <c r="C29" s="56">
        <f>'On Behalf Payment Totals '!Q30</f>
        <v>5745328.8299999963</v>
      </c>
      <c r="D29" s="61">
        <f t="shared" si="0"/>
        <v>287266.44149999984</v>
      </c>
    </row>
    <row r="30" spans="1:4" s="58" customFormat="1" ht="15.6" x14ac:dyDescent="0.3">
      <c r="A30" s="59" t="s">
        <v>57</v>
      </c>
      <c r="B30" s="60" t="s">
        <v>58</v>
      </c>
      <c r="C30" s="56">
        <f>'On Behalf Payment Totals '!Q31</f>
        <v>10583361.210000005</v>
      </c>
      <c r="D30" s="61">
        <f t="shared" si="0"/>
        <v>529168.06050000025</v>
      </c>
    </row>
    <row r="31" spans="1:4" s="58" customFormat="1" ht="15.6" x14ac:dyDescent="0.3">
      <c r="A31" s="59" t="s">
        <v>59</v>
      </c>
      <c r="B31" s="60" t="s">
        <v>60</v>
      </c>
      <c r="C31" s="56">
        <f>'On Behalf Payment Totals '!Q32</f>
        <v>18868445.230000004</v>
      </c>
      <c r="D31" s="61">
        <f t="shared" si="0"/>
        <v>943422.26150000026</v>
      </c>
    </row>
    <row r="32" spans="1:4" s="58" customFormat="1" ht="15.6" x14ac:dyDescent="0.3">
      <c r="A32" s="59" t="s">
        <v>61</v>
      </c>
      <c r="B32" s="60" t="s">
        <v>62</v>
      </c>
      <c r="C32" s="56">
        <f>'On Behalf Payment Totals '!Q33</f>
        <v>6627813.379999999</v>
      </c>
      <c r="D32" s="61">
        <f t="shared" si="0"/>
        <v>331390.66899999999</v>
      </c>
    </row>
    <row r="33" spans="1:4" s="58" customFormat="1" ht="15.6" x14ac:dyDescent="0.3">
      <c r="A33" s="59" t="s">
        <v>63</v>
      </c>
      <c r="B33" s="60" t="s">
        <v>64</v>
      </c>
      <c r="C33" s="56">
        <f>'On Behalf Payment Totals '!Q34</f>
        <v>3477287.9299999992</v>
      </c>
      <c r="D33" s="61">
        <f t="shared" si="0"/>
        <v>173864.39649999997</v>
      </c>
    </row>
    <row r="34" spans="1:4" s="58" customFormat="1" ht="15.6" x14ac:dyDescent="0.3">
      <c r="A34" s="59" t="s">
        <v>65</v>
      </c>
      <c r="B34" s="60" t="s">
        <v>66</v>
      </c>
      <c r="C34" s="56">
        <f>'On Behalf Payment Totals '!Q35</f>
        <v>7075650.3899999969</v>
      </c>
      <c r="D34" s="61">
        <f t="shared" si="0"/>
        <v>353782.51949999988</v>
      </c>
    </row>
    <row r="35" spans="1:4" s="58" customFormat="1" ht="15.6" x14ac:dyDescent="0.3">
      <c r="A35" s="59" t="s">
        <v>67</v>
      </c>
      <c r="B35" s="60" t="s">
        <v>68</v>
      </c>
      <c r="C35" s="56">
        <f>'On Behalf Payment Totals '!Q36</f>
        <v>13760311.170000009</v>
      </c>
      <c r="D35" s="61">
        <f t="shared" si="0"/>
        <v>688015.55850000051</v>
      </c>
    </row>
    <row r="36" spans="1:4" s="58" customFormat="1" ht="15.6" x14ac:dyDescent="0.3">
      <c r="A36" s="59" t="s">
        <v>69</v>
      </c>
      <c r="B36" s="60" t="s">
        <v>70</v>
      </c>
      <c r="C36" s="56">
        <f>'On Behalf Payment Totals '!Q37</f>
        <v>7891546.0899999999</v>
      </c>
      <c r="D36" s="61">
        <f t="shared" si="0"/>
        <v>394577.30450000003</v>
      </c>
    </row>
    <row r="37" spans="1:4" s="58" customFormat="1" ht="15.6" x14ac:dyDescent="0.3">
      <c r="A37" s="59" t="s">
        <v>71</v>
      </c>
      <c r="B37" s="60" t="s">
        <v>72</v>
      </c>
      <c r="C37" s="56">
        <f>'On Behalf Payment Totals '!Q38</f>
        <v>2772705.7700000005</v>
      </c>
      <c r="D37" s="61">
        <f t="shared" si="0"/>
        <v>138635.28850000002</v>
      </c>
    </row>
    <row r="38" spans="1:4" s="58" customFormat="1" ht="15.6" x14ac:dyDescent="0.3">
      <c r="A38" s="59" t="s">
        <v>73</v>
      </c>
      <c r="B38" s="60" t="s">
        <v>74</v>
      </c>
      <c r="C38" s="56">
        <f>'On Behalf Payment Totals '!Q39</f>
        <v>26355491.280000046</v>
      </c>
      <c r="D38" s="61">
        <f t="shared" si="0"/>
        <v>1317774.5640000023</v>
      </c>
    </row>
    <row r="39" spans="1:4" s="58" customFormat="1" ht="15.6" x14ac:dyDescent="0.3">
      <c r="A39" s="59" t="s">
        <v>75</v>
      </c>
      <c r="B39" s="60" t="s">
        <v>76</v>
      </c>
      <c r="C39" s="56">
        <f>'On Behalf Payment Totals '!Q40</f>
        <v>21335133.950000022</v>
      </c>
      <c r="D39" s="61">
        <f t="shared" si="0"/>
        <v>1066756.6975000012</v>
      </c>
    </row>
    <row r="40" spans="1:4" s="58" customFormat="1" ht="15.6" x14ac:dyDescent="0.3">
      <c r="A40" s="59" t="s">
        <v>77</v>
      </c>
      <c r="B40" s="60" t="s">
        <v>78</v>
      </c>
      <c r="C40" s="56">
        <f>'On Behalf Payment Totals '!Q41</f>
        <v>10200925.43</v>
      </c>
      <c r="D40" s="61">
        <f t="shared" si="0"/>
        <v>510046.27150000003</v>
      </c>
    </row>
    <row r="41" spans="1:4" s="58" customFormat="1" ht="15.6" x14ac:dyDescent="0.3">
      <c r="A41" s="59" t="s">
        <v>79</v>
      </c>
      <c r="B41" s="60" t="s">
        <v>80</v>
      </c>
      <c r="C41" s="56">
        <f>'On Behalf Payment Totals '!Q42</f>
        <v>5572082.6399999978</v>
      </c>
      <c r="D41" s="61">
        <f t="shared" si="0"/>
        <v>278604.13199999993</v>
      </c>
    </row>
    <row r="42" spans="1:4" s="58" customFormat="1" ht="15.6" x14ac:dyDescent="0.3">
      <c r="A42" s="59" t="s">
        <v>81</v>
      </c>
      <c r="B42" s="60" t="s">
        <v>82</v>
      </c>
      <c r="C42" s="56">
        <f>'On Behalf Payment Totals '!Q43</f>
        <v>6098434.4299999988</v>
      </c>
      <c r="D42" s="61">
        <f t="shared" si="0"/>
        <v>304921.72149999993</v>
      </c>
    </row>
    <row r="43" spans="1:4" s="58" customFormat="1" ht="15.6" x14ac:dyDescent="0.3">
      <c r="A43" s="59" t="s">
        <v>83</v>
      </c>
      <c r="B43" s="60" t="s">
        <v>84</v>
      </c>
      <c r="C43" s="56">
        <f>'On Behalf Payment Totals '!Q44</f>
        <v>12389073.210000003</v>
      </c>
      <c r="D43" s="61">
        <f t="shared" si="0"/>
        <v>619453.66050000011</v>
      </c>
    </row>
    <row r="44" spans="1:4" s="58" customFormat="1" ht="15.6" x14ac:dyDescent="0.3">
      <c r="A44" s="59" t="s">
        <v>85</v>
      </c>
      <c r="B44" s="60" t="s">
        <v>86</v>
      </c>
      <c r="C44" s="56">
        <f>'On Behalf Payment Totals '!Q45</f>
        <v>14988148.74000001</v>
      </c>
      <c r="D44" s="61">
        <f t="shared" si="0"/>
        <v>749407.4370000005</v>
      </c>
    </row>
    <row r="45" spans="1:4" s="58" customFormat="1" ht="15.6" x14ac:dyDescent="0.3">
      <c r="A45" s="59" t="s">
        <v>87</v>
      </c>
      <c r="B45" s="60" t="s">
        <v>88</v>
      </c>
      <c r="C45" s="56">
        <f>'On Behalf Payment Totals '!Q46</f>
        <v>4845900.6099999994</v>
      </c>
      <c r="D45" s="61">
        <f t="shared" si="0"/>
        <v>242295.03049999999</v>
      </c>
    </row>
    <row r="46" spans="1:4" s="58" customFormat="1" ht="15.6" x14ac:dyDescent="0.3">
      <c r="A46" s="59" t="s">
        <v>89</v>
      </c>
      <c r="B46" s="60" t="s">
        <v>90</v>
      </c>
      <c r="C46" s="56">
        <f>'On Behalf Payment Totals '!Q47</f>
        <v>4373173.26</v>
      </c>
      <c r="D46" s="61">
        <f t="shared" si="0"/>
        <v>218658.663</v>
      </c>
    </row>
    <row r="47" spans="1:4" s="58" customFormat="1" ht="15.6" x14ac:dyDescent="0.3">
      <c r="A47" s="59" t="s">
        <v>91</v>
      </c>
      <c r="B47" s="60" t="s">
        <v>92</v>
      </c>
      <c r="C47" s="56">
        <f>'On Behalf Payment Totals '!Q48</f>
        <v>7762780.5999999968</v>
      </c>
      <c r="D47" s="61">
        <f t="shared" si="0"/>
        <v>388139.02999999985</v>
      </c>
    </row>
    <row r="48" spans="1:4" s="58" customFormat="1" ht="15.6" x14ac:dyDescent="0.3">
      <c r="A48" s="59" t="s">
        <v>93</v>
      </c>
      <c r="B48" s="60" t="s">
        <v>94</v>
      </c>
      <c r="C48" s="56">
        <f>'On Behalf Payment Totals '!Q49</f>
        <v>39399777.749999978</v>
      </c>
      <c r="D48" s="61">
        <f t="shared" si="0"/>
        <v>1969988.887499999</v>
      </c>
    </row>
    <row r="49" spans="1:4" s="58" customFormat="1" ht="15.6" x14ac:dyDescent="0.3">
      <c r="A49" s="59" t="s">
        <v>95</v>
      </c>
      <c r="B49" s="60" t="s">
        <v>96</v>
      </c>
      <c r="C49" s="56">
        <f>'On Behalf Payment Totals '!Q50</f>
        <v>2268304.0600000005</v>
      </c>
      <c r="D49" s="61">
        <f t="shared" si="0"/>
        <v>113415.20300000004</v>
      </c>
    </row>
    <row r="50" spans="1:4" s="58" customFormat="1" ht="15.6" x14ac:dyDescent="0.3">
      <c r="A50" s="59" t="s">
        <v>97</v>
      </c>
      <c r="B50" s="60" t="s">
        <v>98</v>
      </c>
      <c r="C50" s="56">
        <f>'On Behalf Payment Totals '!Q51</f>
        <v>3433186.08</v>
      </c>
      <c r="D50" s="61">
        <f t="shared" si="0"/>
        <v>171659.304</v>
      </c>
    </row>
    <row r="51" spans="1:4" s="58" customFormat="1" ht="15.6" x14ac:dyDescent="0.3">
      <c r="A51" s="59" t="s">
        <v>99</v>
      </c>
      <c r="B51" s="60" t="s">
        <v>100</v>
      </c>
      <c r="C51" s="56">
        <f>'On Behalf Payment Totals '!Q52</f>
        <v>1818435.7300000002</v>
      </c>
      <c r="D51" s="61">
        <f t="shared" si="0"/>
        <v>90921.786500000017</v>
      </c>
    </row>
    <row r="52" spans="1:4" s="58" customFormat="1" ht="15.6" x14ac:dyDescent="0.3">
      <c r="A52" s="59" t="s">
        <v>101</v>
      </c>
      <c r="B52" s="60" t="s">
        <v>102</v>
      </c>
      <c r="C52" s="56">
        <f>'On Behalf Payment Totals '!Q53</f>
        <v>6151312.0899999989</v>
      </c>
      <c r="D52" s="61">
        <f t="shared" si="0"/>
        <v>307565.60449999996</v>
      </c>
    </row>
    <row r="53" spans="1:4" s="58" customFormat="1" ht="15.6" x14ac:dyDescent="0.3">
      <c r="A53" s="59" t="s">
        <v>103</v>
      </c>
      <c r="B53" s="60" t="s">
        <v>104</v>
      </c>
      <c r="C53" s="56">
        <f>'On Behalf Payment Totals '!Q54</f>
        <v>8617329.4600000009</v>
      </c>
      <c r="D53" s="61">
        <f t="shared" si="0"/>
        <v>430866.47300000006</v>
      </c>
    </row>
    <row r="54" spans="1:4" s="58" customFormat="1" ht="15.6" x14ac:dyDescent="0.3">
      <c r="A54" s="59" t="s">
        <v>105</v>
      </c>
      <c r="B54" s="60" t="s">
        <v>106</v>
      </c>
      <c r="C54" s="56">
        <f>'On Behalf Payment Totals '!Q55</f>
        <v>3404618.57</v>
      </c>
      <c r="D54" s="61">
        <f t="shared" si="0"/>
        <v>170230.92850000001</v>
      </c>
    </row>
    <row r="55" spans="1:4" s="58" customFormat="1" ht="15.6" x14ac:dyDescent="0.3">
      <c r="A55" s="59" t="s">
        <v>107</v>
      </c>
      <c r="B55" s="60" t="s">
        <v>108</v>
      </c>
      <c r="C55" s="56">
        <f>'On Behalf Payment Totals '!Q56</f>
        <v>3242906.9499999993</v>
      </c>
      <c r="D55" s="61">
        <f t="shared" si="0"/>
        <v>162145.34749999997</v>
      </c>
    </row>
    <row r="56" spans="1:4" s="58" customFormat="1" ht="15.6" x14ac:dyDescent="0.3">
      <c r="A56" s="59" t="s">
        <v>109</v>
      </c>
      <c r="B56" s="60" t="s">
        <v>110</v>
      </c>
      <c r="C56" s="56">
        <f>'On Behalf Payment Totals '!Q57</f>
        <v>9932322.7800000049</v>
      </c>
      <c r="D56" s="61">
        <f t="shared" si="0"/>
        <v>496616.13900000026</v>
      </c>
    </row>
    <row r="57" spans="1:4" s="58" customFormat="1" ht="15.6" x14ac:dyDescent="0.3">
      <c r="A57" s="59" t="s">
        <v>111</v>
      </c>
      <c r="B57" s="60" t="s">
        <v>112</v>
      </c>
      <c r="C57" s="56">
        <f>'On Behalf Payment Totals '!Q58</f>
        <v>7898058.7399999984</v>
      </c>
      <c r="D57" s="61">
        <f t="shared" si="0"/>
        <v>394902.93699999992</v>
      </c>
    </row>
    <row r="58" spans="1:4" s="58" customFormat="1" ht="15.6" x14ac:dyDescent="0.3">
      <c r="A58" s="59" t="s">
        <v>113</v>
      </c>
      <c r="B58" s="60" t="s">
        <v>114</v>
      </c>
      <c r="C58" s="56">
        <f>'On Behalf Payment Totals '!Q59</f>
        <v>2377193</v>
      </c>
      <c r="D58" s="61">
        <f t="shared" si="0"/>
        <v>118859.65000000001</v>
      </c>
    </row>
    <row r="59" spans="1:4" s="58" customFormat="1" ht="15.6" x14ac:dyDescent="0.3">
      <c r="A59" s="59" t="s">
        <v>115</v>
      </c>
      <c r="B59" s="60" t="s">
        <v>116</v>
      </c>
      <c r="C59" s="56">
        <f>'On Behalf Payment Totals '!Q60</f>
        <v>199014710.65999931</v>
      </c>
      <c r="D59" s="61">
        <f t="shared" si="0"/>
        <v>9950735.5329999663</v>
      </c>
    </row>
    <row r="60" spans="1:4" s="58" customFormat="1" ht="15.6" x14ac:dyDescent="0.3">
      <c r="A60" s="59" t="s">
        <v>117</v>
      </c>
      <c r="B60" s="60" t="s">
        <v>118</v>
      </c>
      <c r="C60" s="56">
        <f>'On Behalf Payment Totals '!Q61</f>
        <v>8770091.129999999</v>
      </c>
      <c r="D60" s="61">
        <f t="shared" si="0"/>
        <v>438504.55649999995</v>
      </c>
    </row>
    <row r="61" spans="1:4" s="58" customFormat="1" ht="15.6" x14ac:dyDescent="0.3">
      <c r="A61" s="59" t="s">
        <v>119</v>
      </c>
      <c r="B61" s="60" t="s">
        <v>120</v>
      </c>
      <c r="C61" s="56">
        <f>'On Behalf Payment Totals '!Q62</f>
        <v>15954732.410000017</v>
      </c>
      <c r="D61" s="61">
        <f t="shared" si="0"/>
        <v>797736.62050000089</v>
      </c>
    </row>
    <row r="62" spans="1:4" s="58" customFormat="1" ht="15.6" x14ac:dyDescent="0.3">
      <c r="A62" s="59" t="s">
        <v>121</v>
      </c>
      <c r="B62" s="60" t="s">
        <v>122</v>
      </c>
      <c r="C62" s="56">
        <f>'On Behalf Payment Totals '!Q63</f>
        <v>14405102.670000004</v>
      </c>
      <c r="D62" s="61">
        <f t="shared" si="0"/>
        <v>720255.13350000023</v>
      </c>
    </row>
    <row r="63" spans="1:4" s="58" customFormat="1" ht="15.6" x14ac:dyDescent="0.3">
      <c r="A63" s="59" t="s">
        <v>123</v>
      </c>
      <c r="B63" s="60" t="s">
        <v>124</v>
      </c>
      <c r="C63" s="56">
        <f>'On Behalf Payment Totals '!Q64</f>
        <v>3779784.7700000005</v>
      </c>
      <c r="D63" s="61">
        <f t="shared" si="0"/>
        <v>188989.23850000004</v>
      </c>
    </row>
    <row r="64" spans="1:4" s="58" customFormat="1" ht="15.6" x14ac:dyDescent="0.3">
      <c r="A64" s="59" t="s">
        <v>125</v>
      </c>
      <c r="B64" s="60" t="s">
        <v>126</v>
      </c>
      <c r="C64" s="56">
        <f>'On Behalf Payment Totals '!Q65</f>
        <v>22803265.920000028</v>
      </c>
      <c r="D64" s="61">
        <f t="shared" si="0"/>
        <v>1140163.2960000015</v>
      </c>
    </row>
    <row r="65" spans="1:4" s="58" customFormat="1" ht="15.6" x14ac:dyDescent="0.3">
      <c r="A65" s="59" t="s">
        <v>127</v>
      </c>
      <c r="B65" s="60" t="s">
        <v>128</v>
      </c>
      <c r="C65" s="56">
        <f>'On Behalf Payment Totals '!Q66</f>
        <v>2495542.1900000004</v>
      </c>
      <c r="D65" s="61">
        <f t="shared" si="0"/>
        <v>124777.10950000002</v>
      </c>
    </row>
    <row r="66" spans="1:4" s="58" customFormat="1" ht="15.6" x14ac:dyDescent="0.3">
      <c r="A66" s="59" t="s">
        <v>129</v>
      </c>
      <c r="B66" s="60" t="s">
        <v>130</v>
      </c>
      <c r="C66" s="56">
        <f>'On Behalf Payment Totals '!Q67</f>
        <v>1095219.9800000002</v>
      </c>
      <c r="D66" s="61">
        <f t="shared" si="0"/>
        <v>54760.999000000011</v>
      </c>
    </row>
    <row r="67" spans="1:4" s="58" customFormat="1" ht="15.6" x14ac:dyDescent="0.3">
      <c r="A67" s="59" t="s">
        <v>131</v>
      </c>
      <c r="B67" s="60" t="s">
        <v>132</v>
      </c>
      <c r="C67" s="56">
        <f>'On Behalf Payment Totals '!Q68</f>
        <v>5412204.3099999987</v>
      </c>
      <c r="D67" s="61">
        <f t="shared" si="0"/>
        <v>270610.21549999993</v>
      </c>
    </row>
    <row r="68" spans="1:4" s="58" customFormat="1" ht="15.6" x14ac:dyDescent="0.3">
      <c r="A68" s="59" t="s">
        <v>133</v>
      </c>
      <c r="B68" s="60" t="s">
        <v>134</v>
      </c>
      <c r="C68" s="56">
        <f>'On Behalf Payment Totals '!Q69</f>
        <v>9179393.5500000045</v>
      </c>
      <c r="D68" s="61">
        <f t="shared" ref="D68:D131" si="1">C68*5%</f>
        <v>458969.67750000022</v>
      </c>
    </row>
    <row r="69" spans="1:4" s="58" customFormat="1" ht="15.6" x14ac:dyDescent="0.3">
      <c r="A69" s="59" t="s">
        <v>135</v>
      </c>
      <c r="B69" s="60" t="s">
        <v>136</v>
      </c>
      <c r="C69" s="56">
        <f>'On Behalf Payment Totals '!Q70</f>
        <v>8414105.4199999999</v>
      </c>
      <c r="D69" s="61">
        <f t="shared" si="1"/>
        <v>420705.27100000001</v>
      </c>
    </row>
    <row r="70" spans="1:4" s="58" customFormat="1" ht="15.6" x14ac:dyDescent="0.3">
      <c r="A70" s="59" t="s">
        <v>137</v>
      </c>
      <c r="B70" s="60" t="s">
        <v>138</v>
      </c>
      <c r="C70" s="56">
        <f>'On Behalf Payment Totals '!Q71</f>
        <v>9684040.0800000057</v>
      </c>
      <c r="D70" s="61">
        <f t="shared" si="1"/>
        <v>484202.00400000031</v>
      </c>
    </row>
    <row r="71" spans="1:4" s="58" customFormat="1" ht="15.6" x14ac:dyDescent="0.3">
      <c r="A71" s="59" t="s">
        <v>139</v>
      </c>
      <c r="B71" s="60" t="s">
        <v>140</v>
      </c>
      <c r="C71" s="56">
        <f>'On Behalf Payment Totals '!Q72</f>
        <v>14856266.75</v>
      </c>
      <c r="D71" s="61">
        <f t="shared" si="1"/>
        <v>742813.33750000002</v>
      </c>
    </row>
    <row r="72" spans="1:4" s="58" customFormat="1" ht="15.6" x14ac:dyDescent="0.3">
      <c r="A72" s="59" t="s">
        <v>141</v>
      </c>
      <c r="B72" s="60" t="s">
        <v>142</v>
      </c>
      <c r="C72" s="56">
        <f>'On Behalf Payment Totals '!Q73</f>
        <v>13536612.790000003</v>
      </c>
      <c r="D72" s="61">
        <f t="shared" si="1"/>
        <v>676830.63950000016</v>
      </c>
    </row>
    <row r="73" spans="1:4" s="58" customFormat="1" ht="15.6" x14ac:dyDescent="0.3">
      <c r="A73" s="59" t="s">
        <v>143</v>
      </c>
      <c r="B73" s="60" t="s">
        <v>144</v>
      </c>
      <c r="C73" s="56">
        <f>'On Behalf Payment Totals '!Q74</f>
        <v>7718756.3999999985</v>
      </c>
      <c r="D73" s="61">
        <f t="shared" si="1"/>
        <v>385937.81999999995</v>
      </c>
    </row>
    <row r="74" spans="1:4" s="58" customFormat="1" ht="15.6" x14ac:dyDescent="0.3">
      <c r="A74" s="59" t="s">
        <v>145</v>
      </c>
      <c r="B74" s="60" t="s">
        <v>146</v>
      </c>
      <c r="C74" s="56">
        <f>'On Behalf Payment Totals '!Q75</f>
        <v>9636636.0100000016</v>
      </c>
      <c r="D74" s="61">
        <f t="shared" si="1"/>
        <v>481831.80050000013</v>
      </c>
    </row>
    <row r="75" spans="1:4" s="58" customFormat="1" ht="15.6" x14ac:dyDescent="0.3">
      <c r="A75" s="59" t="s">
        <v>147</v>
      </c>
      <c r="B75" s="60" t="s">
        <v>148</v>
      </c>
      <c r="C75" s="56">
        <f>'On Behalf Payment Totals '!Q76</f>
        <v>5939961.25</v>
      </c>
      <c r="D75" s="61">
        <f t="shared" si="1"/>
        <v>296998.0625</v>
      </c>
    </row>
    <row r="76" spans="1:4" s="58" customFormat="1" ht="15.6" x14ac:dyDescent="0.3">
      <c r="A76" s="59" t="s">
        <v>149</v>
      </c>
      <c r="B76" s="60" t="s">
        <v>150</v>
      </c>
      <c r="C76" s="56">
        <f>'On Behalf Payment Totals '!Q77</f>
        <v>52175951.779999912</v>
      </c>
      <c r="D76" s="61">
        <f t="shared" si="1"/>
        <v>2608797.588999996</v>
      </c>
    </row>
    <row r="77" spans="1:4" s="58" customFormat="1" ht="15.6" x14ac:dyDescent="0.3">
      <c r="A77" s="59" t="s">
        <v>151</v>
      </c>
      <c r="B77" s="60" t="s">
        <v>152</v>
      </c>
      <c r="C77" s="56">
        <f>'On Behalf Payment Totals '!Q78</f>
        <v>13320810.130000003</v>
      </c>
      <c r="D77" s="61">
        <f t="shared" si="1"/>
        <v>666040.50650000013</v>
      </c>
    </row>
    <row r="78" spans="1:4" s="58" customFormat="1" ht="15.6" x14ac:dyDescent="0.3">
      <c r="A78" s="59" t="s">
        <v>153</v>
      </c>
      <c r="B78" s="60" t="s">
        <v>154</v>
      </c>
      <c r="C78" s="56">
        <f>'On Behalf Payment Totals '!Q79</f>
        <v>2904195.5000000005</v>
      </c>
      <c r="D78" s="61">
        <f t="shared" si="1"/>
        <v>145209.77500000002</v>
      </c>
    </row>
    <row r="79" spans="1:4" s="58" customFormat="1" ht="15.6" x14ac:dyDescent="0.3">
      <c r="A79" s="59" t="s">
        <v>155</v>
      </c>
      <c r="B79" s="60" t="s">
        <v>156</v>
      </c>
      <c r="C79" s="56">
        <f>'On Behalf Payment Totals '!Q80</f>
        <v>9875631.360000005</v>
      </c>
      <c r="D79" s="61">
        <f t="shared" si="1"/>
        <v>493781.56800000026</v>
      </c>
    </row>
    <row r="80" spans="1:4" s="58" customFormat="1" ht="15.6" x14ac:dyDescent="0.3">
      <c r="A80" s="59" t="s">
        <v>157</v>
      </c>
      <c r="B80" s="60" t="s">
        <v>158</v>
      </c>
      <c r="C80" s="56">
        <f>'On Behalf Payment Totals '!Q81</f>
        <v>10496734.690000001</v>
      </c>
      <c r="D80" s="61">
        <f t="shared" si="1"/>
        <v>524836.73450000014</v>
      </c>
    </row>
    <row r="81" spans="1:4" s="58" customFormat="1" ht="15.6" x14ac:dyDescent="0.3">
      <c r="A81" s="59" t="s">
        <v>159</v>
      </c>
      <c r="B81" s="60" t="s">
        <v>160</v>
      </c>
      <c r="C81" s="56">
        <f>'On Behalf Payment Totals '!Q82</f>
        <v>3854437.6399999992</v>
      </c>
      <c r="D81" s="61">
        <f t="shared" si="1"/>
        <v>192721.88199999998</v>
      </c>
    </row>
    <row r="82" spans="1:4" s="58" customFormat="1" ht="15.6" x14ac:dyDescent="0.3">
      <c r="A82" s="59" t="s">
        <v>161</v>
      </c>
      <c r="B82" s="60" t="s">
        <v>162</v>
      </c>
      <c r="C82" s="56">
        <f>'On Behalf Payment Totals '!Q83</f>
        <v>23581351.820000026</v>
      </c>
      <c r="D82" s="61">
        <f t="shared" si="1"/>
        <v>1179067.5910000014</v>
      </c>
    </row>
    <row r="83" spans="1:4" s="58" customFormat="1" ht="15.6" x14ac:dyDescent="0.3">
      <c r="A83" s="59" t="s">
        <v>163</v>
      </c>
      <c r="B83" s="60" t="s">
        <v>164</v>
      </c>
      <c r="C83" s="56">
        <f>'On Behalf Payment Totals '!Q84</f>
        <v>7451742.3599999994</v>
      </c>
      <c r="D83" s="61">
        <f t="shared" si="1"/>
        <v>372587.11800000002</v>
      </c>
    </row>
    <row r="84" spans="1:4" s="58" customFormat="1" ht="15.6" x14ac:dyDescent="0.3">
      <c r="A84" s="59" t="s">
        <v>165</v>
      </c>
      <c r="B84" s="60" t="s">
        <v>166</v>
      </c>
      <c r="C84" s="56">
        <f>'On Behalf Payment Totals '!Q85</f>
        <v>2920661.43</v>
      </c>
      <c r="D84" s="61">
        <f t="shared" si="1"/>
        <v>146033.07150000002</v>
      </c>
    </row>
    <row r="85" spans="1:4" s="58" customFormat="1" ht="15.6" x14ac:dyDescent="0.3">
      <c r="A85" s="59" t="s">
        <v>167</v>
      </c>
      <c r="B85" s="60" t="s">
        <v>168</v>
      </c>
      <c r="C85" s="56">
        <f>'On Behalf Payment Totals '!Q86</f>
        <v>23179033.390000023</v>
      </c>
      <c r="D85" s="61">
        <f t="shared" si="1"/>
        <v>1158951.6695000012</v>
      </c>
    </row>
    <row r="86" spans="1:4" s="58" customFormat="1" ht="15.6" x14ac:dyDescent="0.3">
      <c r="A86" s="59" t="s">
        <v>169</v>
      </c>
      <c r="B86" s="60" t="s">
        <v>170</v>
      </c>
      <c r="C86" s="56">
        <f>'On Behalf Payment Totals '!Q87</f>
        <v>7426062.3699999973</v>
      </c>
      <c r="D86" s="61">
        <f t="shared" si="1"/>
        <v>371303.11849999987</v>
      </c>
    </row>
    <row r="87" spans="1:4" s="58" customFormat="1" ht="15.6" x14ac:dyDescent="0.3">
      <c r="A87" s="59" t="s">
        <v>171</v>
      </c>
      <c r="B87" s="60" t="s">
        <v>172</v>
      </c>
      <c r="C87" s="56">
        <f>'On Behalf Payment Totals '!Q88</f>
        <v>1026286.0099999999</v>
      </c>
      <c r="D87" s="61">
        <f t="shared" si="1"/>
        <v>51314.300499999998</v>
      </c>
    </row>
    <row r="88" spans="1:4" s="58" customFormat="1" ht="15.6" x14ac:dyDescent="0.3">
      <c r="A88" s="59" t="s">
        <v>173</v>
      </c>
      <c r="B88" s="60" t="s">
        <v>174</v>
      </c>
      <c r="C88" s="56">
        <f>'On Behalf Payment Totals '!Q89</f>
        <v>454989044.91001052</v>
      </c>
      <c r="D88" s="61">
        <f t="shared" si="1"/>
        <v>22749452.245500527</v>
      </c>
    </row>
    <row r="89" spans="1:4" s="58" customFormat="1" ht="15.6" x14ac:dyDescent="0.3">
      <c r="A89" s="59" t="s">
        <v>175</v>
      </c>
      <c r="B89" s="60" t="s">
        <v>176</v>
      </c>
      <c r="C89" s="56">
        <f>'On Behalf Payment Totals '!Q90</f>
        <v>1837960.8000000003</v>
      </c>
      <c r="D89" s="61">
        <f t="shared" si="1"/>
        <v>91898.040000000023</v>
      </c>
    </row>
    <row r="90" spans="1:4" s="58" customFormat="1" ht="15.6" x14ac:dyDescent="0.3">
      <c r="A90" s="59" t="s">
        <v>177</v>
      </c>
      <c r="B90" s="60" t="s">
        <v>178</v>
      </c>
      <c r="C90" s="56">
        <f>'On Behalf Payment Totals '!Q91</f>
        <v>31706601.680000052</v>
      </c>
      <c r="D90" s="61">
        <f t="shared" si="1"/>
        <v>1585330.0840000026</v>
      </c>
    </row>
    <row r="91" spans="1:4" s="58" customFormat="1" ht="15.6" x14ac:dyDescent="0.3">
      <c r="A91" s="59" t="s">
        <v>179</v>
      </c>
      <c r="B91" s="60" t="s">
        <v>180</v>
      </c>
      <c r="C91" s="56">
        <f>'On Behalf Payment Totals '!Q92</f>
        <v>11923070.960000008</v>
      </c>
      <c r="D91" s="61">
        <f t="shared" si="1"/>
        <v>596153.54800000042</v>
      </c>
    </row>
    <row r="92" spans="1:4" s="58" customFormat="1" ht="15.6" x14ac:dyDescent="0.3">
      <c r="A92" s="59" t="s">
        <v>181</v>
      </c>
      <c r="B92" s="60" t="s">
        <v>182</v>
      </c>
      <c r="C92" s="56">
        <f>'On Behalf Payment Totals '!Q93</f>
        <v>46295159.489999987</v>
      </c>
      <c r="D92" s="61">
        <f t="shared" si="1"/>
        <v>2314757.9744999995</v>
      </c>
    </row>
    <row r="93" spans="1:4" s="58" customFormat="1" ht="15.6" x14ac:dyDescent="0.3">
      <c r="A93" s="59" t="s">
        <v>183</v>
      </c>
      <c r="B93" s="60" t="s">
        <v>184</v>
      </c>
      <c r="C93" s="56">
        <f>'On Behalf Payment Totals '!Q94</f>
        <v>7786266.3999999985</v>
      </c>
      <c r="D93" s="61">
        <f t="shared" si="1"/>
        <v>389313.31999999995</v>
      </c>
    </row>
    <row r="94" spans="1:4" s="58" customFormat="1" ht="15.6" x14ac:dyDescent="0.3">
      <c r="A94" s="59" t="s">
        <v>185</v>
      </c>
      <c r="B94" s="60" t="s">
        <v>186</v>
      </c>
      <c r="C94" s="56">
        <f>'On Behalf Payment Totals '!Q95</f>
        <v>15540222.600000009</v>
      </c>
      <c r="D94" s="61">
        <f t="shared" si="1"/>
        <v>777011.13000000047</v>
      </c>
    </row>
    <row r="95" spans="1:4" s="58" customFormat="1" ht="15.6" x14ac:dyDescent="0.3">
      <c r="A95" s="59" t="s">
        <v>187</v>
      </c>
      <c r="B95" s="60" t="s">
        <v>188</v>
      </c>
      <c r="C95" s="56">
        <f>'On Behalf Payment Totals '!Q96</f>
        <v>9180736.3500000052</v>
      </c>
      <c r="D95" s="61">
        <f t="shared" si="1"/>
        <v>459036.8175000003</v>
      </c>
    </row>
    <row r="96" spans="1:4" s="58" customFormat="1" ht="15.6" x14ac:dyDescent="0.3">
      <c r="A96" s="59" t="s">
        <v>189</v>
      </c>
      <c r="B96" s="60" t="s">
        <v>190</v>
      </c>
      <c r="C96" s="56">
        <f>'On Behalf Payment Totals '!Q97</f>
        <v>28240443.730000038</v>
      </c>
      <c r="D96" s="61">
        <f t="shared" si="1"/>
        <v>1412022.1865000019</v>
      </c>
    </row>
    <row r="97" spans="1:4" s="58" customFormat="1" ht="15.6" x14ac:dyDescent="0.3">
      <c r="A97" s="59" t="s">
        <v>191</v>
      </c>
      <c r="B97" s="60" t="s">
        <v>192</v>
      </c>
      <c r="C97" s="56">
        <f>'On Behalf Payment Totals '!Q98</f>
        <v>7941268.3199999975</v>
      </c>
      <c r="D97" s="61">
        <f t="shared" si="1"/>
        <v>397063.41599999991</v>
      </c>
    </row>
    <row r="98" spans="1:4" s="58" customFormat="1" ht="15.6" x14ac:dyDescent="0.3">
      <c r="A98" s="59" t="s">
        <v>193</v>
      </c>
      <c r="B98" s="60" t="s">
        <v>194</v>
      </c>
      <c r="C98" s="56">
        <f>'On Behalf Payment Totals '!Q99</f>
        <v>2652388.87</v>
      </c>
      <c r="D98" s="61">
        <f t="shared" si="1"/>
        <v>132619.44350000002</v>
      </c>
    </row>
    <row r="99" spans="1:4" s="58" customFormat="1" ht="15.6" x14ac:dyDescent="0.3">
      <c r="A99" s="59" t="s">
        <v>195</v>
      </c>
      <c r="B99" s="60" t="s">
        <v>196</v>
      </c>
      <c r="C99" s="56">
        <f>'On Behalf Payment Totals '!Q100</f>
        <v>5880444.5199999949</v>
      </c>
      <c r="D99" s="61">
        <f t="shared" si="1"/>
        <v>294022.22599999973</v>
      </c>
    </row>
    <row r="100" spans="1:4" s="58" customFormat="1" ht="15.6" x14ac:dyDescent="0.3">
      <c r="A100" s="59" t="s">
        <v>197</v>
      </c>
      <c r="B100" s="60" t="s">
        <v>198</v>
      </c>
      <c r="C100" s="56">
        <f>'On Behalf Payment Totals '!Q101</f>
        <v>9129445.1800000016</v>
      </c>
      <c r="D100" s="61">
        <f t="shared" si="1"/>
        <v>456472.25900000008</v>
      </c>
    </row>
    <row r="101" spans="1:4" s="58" customFormat="1" ht="15.6" x14ac:dyDescent="0.3">
      <c r="A101" s="59" t="s">
        <v>199</v>
      </c>
      <c r="B101" s="60" t="s">
        <v>200</v>
      </c>
      <c r="C101" s="56">
        <f>'On Behalf Payment Totals '!Q102</f>
        <v>7846707.0599999968</v>
      </c>
      <c r="D101" s="61">
        <f t="shared" si="1"/>
        <v>392335.35299999989</v>
      </c>
    </row>
    <row r="102" spans="1:4" s="58" customFormat="1" ht="15.6" x14ac:dyDescent="0.3">
      <c r="A102" s="59" t="s">
        <v>201</v>
      </c>
      <c r="B102" s="60" t="s">
        <v>202</v>
      </c>
      <c r="C102" s="56">
        <f>'On Behalf Payment Totals '!Q103</f>
        <v>11015969.120000008</v>
      </c>
      <c r="D102" s="61">
        <f t="shared" si="1"/>
        <v>550798.45600000047</v>
      </c>
    </row>
    <row r="103" spans="1:4" s="58" customFormat="1" ht="15.6" x14ac:dyDescent="0.3">
      <c r="A103" s="59" t="s">
        <v>203</v>
      </c>
      <c r="B103" s="60" t="s">
        <v>204</v>
      </c>
      <c r="C103" s="56">
        <f>'On Behalf Payment Totals '!Q104</f>
        <v>4025918.629999999</v>
      </c>
      <c r="D103" s="61">
        <f t="shared" si="1"/>
        <v>201295.93149999995</v>
      </c>
    </row>
    <row r="104" spans="1:4" s="58" customFormat="1" ht="15.6" x14ac:dyDescent="0.3">
      <c r="A104" s="59" t="s">
        <v>205</v>
      </c>
      <c r="B104" s="60" t="s">
        <v>206</v>
      </c>
      <c r="C104" s="56">
        <f>'On Behalf Payment Totals '!Q105</f>
        <v>11673982.170000006</v>
      </c>
      <c r="D104" s="61">
        <f t="shared" si="1"/>
        <v>583699.10850000032</v>
      </c>
    </row>
    <row r="105" spans="1:4" s="58" customFormat="1" ht="15.6" x14ac:dyDescent="0.3">
      <c r="A105" s="59" t="s">
        <v>207</v>
      </c>
      <c r="B105" s="60" t="s">
        <v>208</v>
      </c>
      <c r="C105" s="56">
        <f>'On Behalf Payment Totals '!Q106</f>
        <v>3656612.6600000006</v>
      </c>
      <c r="D105" s="61">
        <f t="shared" si="1"/>
        <v>182830.63300000003</v>
      </c>
    </row>
    <row r="106" spans="1:4" s="58" customFormat="1" ht="15.6" x14ac:dyDescent="0.3">
      <c r="A106" s="59" t="s">
        <v>209</v>
      </c>
      <c r="B106" s="60" t="s">
        <v>210</v>
      </c>
      <c r="C106" s="56">
        <f>'On Behalf Payment Totals '!Q107</f>
        <v>3352832.24</v>
      </c>
      <c r="D106" s="61">
        <f t="shared" si="1"/>
        <v>167641.61200000002</v>
      </c>
    </row>
    <row r="107" spans="1:4" s="58" customFormat="1" ht="15.6" x14ac:dyDescent="0.3">
      <c r="A107" s="59" t="s">
        <v>211</v>
      </c>
      <c r="B107" s="60" t="s">
        <v>212</v>
      </c>
      <c r="C107" s="56">
        <f>'On Behalf Payment Totals '!Q108</f>
        <v>37991646.590000004</v>
      </c>
      <c r="D107" s="61">
        <f t="shared" si="1"/>
        <v>1899582.3295000002</v>
      </c>
    </row>
    <row r="108" spans="1:4" s="58" customFormat="1" ht="15.6" x14ac:dyDescent="0.3">
      <c r="A108" s="59" t="s">
        <v>213</v>
      </c>
      <c r="B108" s="60" t="s">
        <v>214</v>
      </c>
      <c r="C108" s="56">
        <f>'On Behalf Payment Totals '!Q109</f>
        <v>7084497.6499999966</v>
      </c>
      <c r="D108" s="61">
        <f t="shared" si="1"/>
        <v>354224.88249999983</v>
      </c>
    </row>
    <row r="109" spans="1:4" s="58" customFormat="1" ht="15.6" x14ac:dyDescent="0.3">
      <c r="A109" s="59" t="s">
        <v>215</v>
      </c>
      <c r="B109" s="60" t="s">
        <v>216</v>
      </c>
      <c r="C109" s="56">
        <f>'On Behalf Payment Totals '!Q110</f>
        <v>10642905.000000006</v>
      </c>
      <c r="D109" s="61">
        <f t="shared" si="1"/>
        <v>532145.25000000035</v>
      </c>
    </row>
    <row r="110" spans="1:4" s="58" customFormat="1" ht="15.6" x14ac:dyDescent="0.3">
      <c r="A110" s="59" t="s">
        <v>217</v>
      </c>
      <c r="B110" s="60" t="s">
        <v>218</v>
      </c>
      <c r="C110" s="56">
        <f>'On Behalf Payment Totals '!Q111</f>
        <v>16176544.430000003</v>
      </c>
      <c r="D110" s="61">
        <f t="shared" si="1"/>
        <v>808827.22150000022</v>
      </c>
    </row>
    <row r="111" spans="1:4" s="58" customFormat="1" ht="15.6" x14ac:dyDescent="0.3">
      <c r="A111" s="59" t="s">
        <v>219</v>
      </c>
      <c r="B111" s="60" t="s">
        <v>220</v>
      </c>
      <c r="C111" s="56">
        <f>'On Behalf Payment Totals '!Q112</f>
        <v>6328555.2399999974</v>
      </c>
      <c r="D111" s="61">
        <f t="shared" si="1"/>
        <v>316427.76199999987</v>
      </c>
    </row>
    <row r="112" spans="1:4" s="58" customFormat="1" ht="15.6" x14ac:dyDescent="0.3">
      <c r="A112" s="59" t="s">
        <v>221</v>
      </c>
      <c r="B112" s="60" t="s">
        <v>222</v>
      </c>
      <c r="C112" s="56">
        <f>'On Behalf Payment Totals '!Q113</f>
        <v>10675098.350000003</v>
      </c>
      <c r="D112" s="61">
        <f t="shared" si="1"/>
        <v>533754.91750000021</v>
      </c>
    </row>
    <row r="113" spans="1:4" s="58" customFormat="1" ht="15.6" x14ac:dyDescent="0.3">
      <c r="A113" s="59" t="s">
        <v>223</v>
      </c>
      <c r="B113" s="60" t="s">
        <v>224</v>
      </c>
      <c r="C113" s="56">
        <f>'On Behalf Payment Totals '!Q114</f>
        <v>6615690.1099999994</v>
      </c>
      <c r="D113" s="61">
        <f t="shared" si="1"/>
        <v>330784.50549999997</v>
      </c>
    </row>
    <row r="114" spans="1:4" s="58" customFormat="1" ht="15.6" x14ac:dyDescent="0.3">
      <c r="A114" s="59" t="s">
        <v>225</v>
      </c>
      <c r="B114" s="60" t="s">
        <v>226</v>
      </c>
      <c r="C114" s="56">
        <f>'On Behalf Payment Totals '!Q115</f>
        <v>23726134.260000031</v>
      </c>
      <c r="D114" s="61">
        <f t="shared" si="1"/>
        <v>1186306.7130000016</v>
      </c>
    </row>
    <row r="115" spans="1:4" s="58" customFormat="1" ht="15.6" x14ac:dyDescent="0.3">
      <c r="A115" s="59" t="s">
        <v>227</v>
      </c>
      <c r="B115" s="60" t="s">
        <v>228</v>
      </c>
      <c r="C115" s="56">
        <f>'On Behalf Payment Totals '!Q116</f>
        <v>9348161.8100000024</v>
      </c>
      <c r="D115" s="61">
        <f t="shared" si="1"/>
        <v>467408.09050000017</v>
      </c>
    </row>
    <row r="116" spans="1:4" s="58" customFormat="1" ht="15.6" x14ac:dyDescent="0.3">
      <c r="A116" s="59" t="s">
        <v>229</v>
      </c>
      <c r="B116" s="60" t="s">
        <v>230</v>
      </c>
      <c r="C116" s="56">
        <f>'On Behalf Payment Totals '!Q117</f>
        <v>5594560.7399999974</v>
      </c>
      <c r="D116" s="61">
        <f t="shared" si="1"/>
        <v>279728.03699999989</v>
      </c>
    </row>
    <row r="117" spans="1:4" s="58" customFormat="1" ht="15.6" x14ac:dyDescent="0.3">
      <c r="A117" s="59" t="s">
        <v>231</v>
      </c>
      <c r="B117" s="60" t="s">
        <v>232</v>
      </c>
      <c r="C117" s="56">
        <f>'On Behalf Payment Totals '!Q118</f>
        <v>14474609.490000006</v>
      </c>
      <c r="D117" s="61">
        <f t="shared" si="1"/>
        <v>723730.47450000036</v>
      </c>
    </row>
    <row r="118" spans="1:4" s="58" customFormat="1" ht="15.6" x14ac:dyDescent="0.3">
      <c r="A118" s="59" t="s">
        <v>233</v>
      </c>
      <c r="B118" s="60" t="s">
        <v>234</v>
      </c>
      <c r="C118" s="56">
        <f>'On Behalf Payment Totals '!Q119</f>
        <v>3991544.7500000005</v>
      </c>
      <c r="D118" s="61">
        <f t="shared" si="1"/>
        <v>199577.23750000005</v>
      </c>
    </row>
    <row r="119" spans="1:4" s="58" customFormat="1" ht="15.6" x14ac:dyDescent="0.3">
      <c r="A119" s="59" t="s">
        <v>235</v>
      </c>
      <c r="B119" s="60" t="s">
        <v>236</v>
      </c>
      <c r="C119" s="56">
        <f>'On Behalf Payment Totals '!Q120</f>
        <v>9775506.3100000042</v>
      </c>
      <c r="D119" s="61">
        <f t="shared" si="1"/>
        <v>488775.31550000026</v>
      </c>
    </row>
    <row r="120" spans="1:4" s="58" customFormat="1" ht="15.6" x14ac:dyDescent="0.3">
      <c r="A120" s="59" t="s">
        <v>237</v>
      </c>
      <c r="B120" s="60" t="s">
        <v>238</v>
      </c>
      <c r="C120" s="56">
        <f>'On Behalf Payment Totals '!Q121</f>
        <v>5180353.2799999975</v>
      </c>
      <c r="D120" s="61">
        <f t="shared" si="1"/>
        <v>259017.66399999987</v>
      </c>
    </row>
    <row r="121" spans="1:4" s="58" customFormat="1" ht="15.6" x14ac:dyDescent="0.3">
      <c r="A121" s="59" t="s">
        <v>239</v>
      </c>
      <c r="B121" s="60" t="s">
        <v>240</v>
      </c>
      <c r="C121" s="56">
        <f>'On Behalf Payment Totals '!Q122</f>
        <v>4525365.2399999993</v>
      </c>
      <c r="D121" s="61">
        <f t="shared" si="1"/>
        <v>226268.26199999999</v>
      </c>
    </row>
    <row r="122" spans="1:4" s="58" customFormat="1" ht="15.6" x14ac:dyDescent="0.3">
      <c r="A122" s="59" t="s">
        <v>241</v>
      </c>
      <c r="B122" s="60" t="s">
        <v>242</v>
      </c>
      <c r="C122" s="56">
        <f>'On Behalf Payment Totals '!Q123</f>
        <v>7713057.6100000022</v>
      </c>
      <c r="D122" s="61">
        <f t="shared" si="1"/>
        <v>385652.88050000014</v>
      </c>
    </row>
    <row r="123" spans="1:4" s="58" customFormat="1" ht="15.6" x14ac:dyDescent="0.3">
      <c r="A123" s="59" t="s">
        <v>243</v>
      </c>
      <c r="B123" s="60" t="s">
        <v>244</v>
      </c>
      <c r="C123" s="56">
        <f>'On Behalf Payment Totals '!Q124</f>
        <v>13907358.640000006</v>
      </c>
      <c r="D123" s="61">
        <f t="shared" si="1"/>
        <v>695367.93200000038</v>
      </c>
    </row>
    <row r="124" spans="1:4" s="58" customFormat="1" ht="15.6" x14ac:dyDescent="0.3">
      <c r="A124" s="59" t="s">
        <v>245</v>
      </c>
      <c r="B124" s="60" t="s">
        <v>246</v>
      </c>
      <c r="C124" s="56">
        <f>'On Behalf Payment Totals '!Q125</f>
        <v>8786472.9999999981</v>
      </c>
      <c r="D124" s="61">
        <f t="shared" si="1"/>
        <v>439323.64999999991</v>
      </c>
    </row>
    <row r="125" spans="1:4" s="58" customFormat="1" ht="15.6" x14ac:dyDescent="0.3">
      <c r="A125" s="59" t="s">
        <v>247</v>
      </c>
      <c r="B125" s="60" t="s">
        <v>248</v>
      </c>
      <c r="C125" s="56">
        <f>'On Behalf Payment Totals '!Q126</f>
        <v>16119261.960000012</v>
      </c>
      <c r="D125" s="61">
        <f t="shared" si="1"/>
        <v>805963.0980000007</v>
      </c>
    </row>
    <row r="126" spans="1:4" s="58" customFormat="1" ht="15.6" x14ac:dyDescent="0.3">
      <c r="A126" s="59" t="s">
        <v>249</v>
      </c>
      <c r="B126" s="60" t="s">
        <v>250</v>
      </c>
      <c r="C126" s="56">
        <f>'On Behalf Payment Totals '!Q127</f>
        <v>7380546.5500000035</v>
      </c>
      <c r="D126" s="61">
        <f t="shared" si="1"/>
        <v>369027.32750000019</v>
      </c>
    </row>
    <row r="127" spans="1:4" s="58" customFormat="1" ht="15.6" x14ac:dyDescent="0.3">
      <c r="A127" s="59" t="s">
        <v>251</v>
      </c>
      <c r="B127" s="60" t="s">
        <v>252</v>
      </c>
      <c r="C127" s="56">
        <f>'On Behalf Payment Totals '!Q128</f>
        <v>16463603.060000006</v>
      </c>
      <c r="D127" s="61">
        <f t="shared" si="1"/>
        <v>823180.1530000004</v>
      </c>
    </row>
    <row r="128" spans="1:4" s="58" customFormat="1" ht="15.6" x14ac:dyDescent="0.3">
      <c r="A128" s="59" t="s">
        <v>253</v>
      </c>
      <c r="B128" s="60" t="s">
        <v>254</v>
      </c>
      <c r="C128" s="56">
        <f>'On Behalf Payment Totals '!Q129</f>
        <v>6342196.5299999965</v>
      </c>
      <c r="D128" s="61">
        <f t="shared" si="1"/>
        <v>317109.82649999985</v>
      </c>
    </row>
    <row r="129" spans="1:4" s="58" customFormat="1" ht="15.6" x14ac:dyDescent="0.3">
      <c r="A129" s="59" t="s">
        <v>255</v>
      </c>
      <c r="B129" s="60" t="s">
        <v>256</v>
      </c>
      <c r="C129" s="56">
        <f>'On Behalf Payment Totals '!Q130</f>
        <v>4200399.8699999992</v>
      </c>
      <c r="D129" s="61">
        <f t="shared" si="1"/>
        <v>210019.99349999998</v>
      </c>
    </row>
    <row r="130" spans="1:4" s="58" customFormat="1" ht="15.6" x14ac:dyDescent="0.3">
      <c r="A130" s="59" t="s">
        <v>257</v>
      </c>
      <c r="B130" s="60" t="s">
        <v>258</v>
      </c>
      <c r="C130" s="56">
        <f>'On Behalf Payment Totals '!Q131</f>
        <v>12420909.030000009</v>
      </c>
      <c r="D130" s="61">
        <f t="shared" si="1"/>
        <v>621045.45150000043</v>
      </c>
    </row>
    <row r="131" spans="1:4" s="58" customFormat="1" ht="15.6" x14ac:dyDescent="0.3">
      <c r="A131" s="59" t="s">
        <v>259</v>
      </c>
      <c r="B131" s="60" t="s">
        <v>260</v>
      </c>
      <c r="C131" s="56">
        <f>'On Behalf Payment Totals '!Q132</f>
        <v>41138713.299999997</v>
      </c>
      <c r="D131" s="61">
        <f t="shared" si="1"/>
        <v>2056935.665</v>
      </c>
    </row>
    <row r="132" spans="1:4" s="58" customFormat="1" ht="15.6" x14ac:dyDescent="0.3">
      <c r="A132" s="59" t="s">
        <v>261</v>
      </c>
      <c r="B132" s="60" t="s">
        <v>262</v>
      </c>
      <c r="C132" s="56">
        <f>'On Behalf Payment Totals '!Q133</f>
        <v>5701350.2899999963</v>
      </c>
      <c r="D132" s="61">
        <f t="shared" ref="D132:D173" si="2">C132*5%</f>
        <v>285067.51449999982</v>
      </c>
    </row>
    <row r="133" spans="1:4" s="58" customFormat="1" ht="15.6" x14ac:dyDescent="0.3">
      <c r="A133" s="59" t="s">
        <v>263</v>
      </c>
      <c r="B133" s="60" t="s">
        <v>264</v>
      </c>
      <c r="C133" s="56">
        <f>'On Behalf Payment Totals '!Q134</f>
        <v>20139294.890000008</v>
      </c>
      <c r="D133" s="61">
        <f t="shared" si="2"/>
        <v>1006964.7445000005</v>
      </c>
    </row>
    <row r="134" spans="1:4" s="58" customFormat="1" ht="15.6" x14ac:dyDescent="0.3">
      <c r="A134" s="59" t="s">
        <v>265</v>
      </c>
      <c r="B134" s="60" t="s">
        <v>266</v>
      </c>
      <c r="C134" s="56">
        <f>'On Behalf Payment Totals '!Q135</f>
        <v>2432883.6500000004</v>
      </c>
      <c r="D134" s="61">
        <f t="shared" si="2"/>
        <v>121644.18250000002</v>
      </c>
    </row>
    <row r="135" spans="1:4" s="58" customFormat="1" ht="15.6" x14ac:dyDescent="0.3">
      <c r="A135" s="59" t="s">
        <v>267</v>
      </c>
      <c r="B135" s="60" t="s">
        <v>268</v>
      </c>
      <c r="C135" s="56">
        <f>'On Behalf Payment Totals '!Q136</f>
        <v>11706381.650000006</v>
      </c>
      <c r="D135" s="61">
        <f t="shared" si="2"/>
        <v>585319.08250000037</v>
      </c>
    </row>
    <row r="136" spans="1:4" s="58" customFormat="1" ht="15.6" x14ac:dyDescent="0.3">
      <c r="A136" s="59" t="s">
        <v>269</v>
      </c>
      <c r="B136" s="60" t="s">
        <v>270</v>
      </c>
      <c r="C136" s="56">
        <f>'On Behalf Payment Totals '!Q137</f>
        <v>3078116.9</v>
      </c>
      <c r="D136" s="61">
        <f t="shared" si="2"/>
        <v>153905.845</v>
      </c>
    </row>
    <row r="137" spans="1:4" s="58" customFormat="1" ht="15.6" x14ac:dyDescent="0.3">
      <c r="A137" s="59" t="s">
        <v>271</v>
      </c>
      <c r="B137" s="60" t="s">
        <v>272</v>
      </c>
      <c r="C137" s="56">
        <f>'On Behalf Payment Totals '!Q138</f>
        <v>2645917.59</v>
      </c>
      <c r="D137" s="61">
        <f t="shared" si="2"/>
        <v>132295.87950000001</v>
      </c>
    </row>
    <row r="138" spans="1:4" s="58" customFormat="1" ht="15.6" x14ac:dyDescent="0.3">
      <c r="A138" s="59" t="s">
        <v>273</v>
      </c>
      <c r="B138" s="60" t="s">
        <v>274</v>
      </c>
      <c r="C138" s="56">
        <f>'On Behalf Payment Totals '!Q139</f>
        <v>7516485.8600000022</v>
      </c>
      <c r="D138" s="61">
        <f t="shared" si="2"/>
        <v>375824.29300000012</v>
      </c>
    </row>
    <row r="139" spans="1:4" s="58" customFormat="1" ht="15.6" x14ac:dyDescent="0.3">
      <c r="A139" s="59" t="s">
        <v>275</v>
      </c>
      <c r="B139" s="60" t="s">
        <v>276</v>
      </c>
      <c r="C139" s="56">
        <f>'On Behalf Payment Totals '!Q140</f>
        <v>12777311.190000007</v>
      </c>
      <c r="D139" s="61">
        <f t="shared" si="2"/>
        <v>638865.55950000044</v>
      </c>
    </row>
    <row r="140" spans="1:4" s="58" customFormat="1" ht="15.6" x14ac:dyDescent="0.3">
      <c r="A140" s="59" t="s">
        <v>277</v>
      </c>
      <c r="B140" s="60" t="s">
        <v>278</v>
      </c>
      <c r="C140" s="56">
        <f>'On Behalf Payment Totals '!Q141</f>
        <v>26844203.530000031</v>
      </c>
      <c r="D140" s="61">
        <f t="shared" si="2"/>
        <v>1342210.1765000017</v>
      </c>
    </row>
    <row r="141" spans="1:4" s="58" customFormat="1" ht="15.6" x14ac:dyDescent="0.3">
      <c r="A141" s="59" t="s">
        <v>279</v>
      </c>
      <c r="B141" s="60" t="s">
        <v>280</v>
      </c>
      <c r="C141" s="56">
        <f>'On Behalf Payment Totals '!Q142</f>
        <v>4543886.9400000004</v>
      </c>
      <c r="D141" s="61">
        <f t="shared" si="2"/>
        <v>227194.34700000004</v>
      </c>
    </row>
    <row r="142" spans="1:4" s="58" customFormat="1" ht="15.6" x14ac:dyDescent="0.3">
      <c r="A142" s="59" t="s">
        <v>281</v>
      </c>
      <c r="B142" s="60" t="s">
        <v>282</v>
      </c>
      <c r="C142" s="56">
        <f>'On Behalf Payment Totals '!Q143</f>
        <v>1920912.6600000001</v>
      </c>
      <c r="D142" s="61">
        <f t="shared" si="2"/>
        <v>96045.633000000016</v>
      </c>
    </row>
    <row r="143" spans="1:4" s="58" customFormat="1" ht="15.6" x14ac:dyDescent="0.3">
      <c r="A143" s="59" t="s">
        <v>283</v>
      </c>
      <c r="B143" s="60" t="s">
        <v>284</v>
      </c>
      <c r="C143" s="56">
        <f>'On Behalf Payment Totals '!Q144</f>
        <v>6952489.4299999978</v>
      </c>
      <c r="D143" s="61">
        <f t="shared" si="2"/>
        <v>347624.47149999993</v>
      </c>
    </row>
    <row r="144" spans="1:4" s="58" customFormat="1" ht="15.6" x14ac:dyDescent="0.3">
      <c r="A144" s="59" t="s">
        <v>285</v>
      </c>
      <c r="B144" s="60" t="s">
        <v>286</v>
      </c>
      <c r="C144" s="56">
        <f>'On Behalf Payment Totals '!Q145</f>
        <v>25615953.710000034</v>
      </c>
      <c r="D144" s="61">
        <f t="shared" si="2"/>
        <v>1280797.6855000018</v>
      </c>
    </row>
    <row r="145" spans="1:4" s="58" customFormat="1" ht="15.6" x14ac:dyDescent="0.3">
      <c r="A145" s="59" t="s">
        <v>287</v>
      </c>
      <c r="B145" s="60" t="s">
        <v>288</v>
      </c>
      <c r="C145" s="56">
        <f>'On Behalf Payment Totals '!Q146</f>
        <v>4765944.04</v>
      </c>
      <c r="D145" s="61">
        <f t="shared" si="2"/>
        <v>238297.20200000002</v>
      </c>
    </row>
    <row r="146" spans="1:4" s="58" customFormat="1" ht="15.6" x14ac:dyDescent="0.3">
      <c r="A146" s="59" t="s">
        <v>289</v>
      </c>
      <c r="B146" s="60" t="s">
        <v>290</v>
      </c>
      <c r="C146" s="56">
        <f>'On Behalf Payment Totals '!Q147</f>
        <v>2286805.0200000005</v>
      </c>
      <c r="D146" s="61">
        <f t="shared" si="2"/>
        <v>114340.25100000003</v>
      </c>
    </row>
    <row r="147" spans="1:4" s="58" customFormat="1" ht="15.6" x14ac:dyDescent="0.3">
      <c r="A147" s="59" t="s">
        <v>291</v>
      </c>
      <c r="B147" s="60" t="s">
        <v>292</v>
      </c>
      <c r="C147" s="56">
        <f>'On Behalf Payment Totals '!Q148</f>
        <v>11253793.700000003</v>
      </c>
      <c r="D147" s="61">
        <f t="shared" si="2"/>
        <v>562689.68500000017</v>
      </c>
    </row>
    <row r="148" spans="1:4" s="58" customFormat="1" ht="15.6" x14ac:dyDescent="0.3">
      <c r="A148" s="59" t="s">
        <v>293</v>
      </c>
      <c r="B148" s="60" t="s">
        <v>294</v>
      </c>
      <c r="C148" s="56">
        <f>'On Behalf Payment Totals '!Q149</f>
        <v>10540564.530000005</v>
      </c>
      <c r="D148" s="61">
        <f t="shared" si="2"/>
        <v>527028.22650000022</v>
      </c>
    </row>
    <row r="149" spans="1:4" s="58" customFormat="1" ht="15.6" x14ac:dyDescent="0.3">
      <c r="A149" s="59" t="s">
        <v>295</v>
      </c>
      <c r="B149" s="60" t="s">
        <v>296</v>
      </c>
      <c r="C149" s="56">
        <f>'On Behalf Payment Totals '!Q150</f>
        <v>10699942.490000011</v>
      </c>
      <c r="D149" s="61">
        <f t="shared" si="2"/>
        <v>534997.12450000062</v>
      </c>
    </row>
    <row r="150" spans="1:4" s="58" customFormat="1" ht="15.6" x14ac:dyDescent="0.3">
      <c r="A150" s="59" t="s">
        <v>297</v>
      </c>
      <c r="B150" s="60" t="s">
        <v>298</v>
      </c>
      <c r="C150" s="56">
        <f>'On Behalf Payment Totals '!Q151</f>
        <v>7553911.1499999966</v>
      </c>
      <c r="D150" s="61">
        <f t="shared" si="2"/>
        <v>377695.55749999988</v>
      </c>
    </row>
    <row r="151" spans="1:4" s="58" customFormat="1" ht="15.6" x14ac:dyDescent="0.3">
      <c r="A151" s="59" t="s">
        <v>299</v>
      </c>
      <c r="B151" s="60" t="s">
        <v>300</v>
      </c>
      <c r="C151" s="56">
        <f>'On Behalf Payment Totals '!Q152</f>
        <v>3896312.9999999991</v>
      </c>
      <c r="D151" s="61">
        <f t="shared" si="2"/>
        <v>194815.64999999997</v>
      </c>
    </row>
    <row r="152" spans="1:4" s="58" customFormat="1" ht="15.6" x14ac:dyDescent="0.3">
      <c r="A152" s="59" t="s">
        <v>301</v>
      </c>
      <c r="B152" s="60" t="s">
        <v>302</v>
      </c>
      <c r="C152" s="56">
        <f>'On Behalf Payment Totals '!Q153</f>
        <v>1716963.2700000003</v>
      </c>
      <c r="D152" s="61">
        <f t="shared" si="2"/>
        <v>85848.163500000024</v>
      </c>
    </row>
    <row r="153" spans="1:4" s="58" customFormat="1" ht="15.6" x14ac:dyDescent="0.3">
      <c r="A153" s="59" t="s">
        <v>303</v>
      </c>
      <c r="B153" s="60" t="s">
        <v>304</v>
      </c>
      <c r="C153" s="56">
        <f>'On Behalf Payment Totals '!Q154</f>
        <v>34544319.160000049</v>
      </c>
      <c r="D153" s="61">
        <f t="shared" si="2"/>
        <v>1727215.9580000024</v>
      </c>
    </row>
    <row r="154" spans="1:4" s="58" customFormat="1" ht="15.6" x14ac:dyDescent="0.3">
      <c r="A154" s="59" t="s">
        <v>305</v>
      </c>
      <c r="B154" s="60" t="s">
        <v>306</v>
      </c>
      <c r="C154" s="56">
        <f>'On Behalf Payment Totals '!Q155</f>
        <v>24697884.260000039</v>
      </c>
      <c r="D154" s="61">
        <f t="shared" si="2"/>
        <v>1234894.2130000021</v>
      </c>
    </row>
    <row r="155" spans="1:4" s="58" customFormat="1" ht="15.6" x14ac:dyDescent="0.3">
      <c r="A155" s="59" t="s">
        <v>307</v>
      </c>
      <c r="B155" s="60" t="s">
        <v>308</v>
      </c>
      <c r="C155" s="56">
        <f>'On Behalf Payment Totals '!Q156</f>
        <v>11465002.750000006</v>
      </c>
      <c r="D155" s="61">
        <f t="shared" si="2"/>
        <v>573250.1375000003</v>
      </c>
    </row>
    <row r="156" spans="1:4" s="58" customFormat="1" ht="15.6" x14ac:dyDescent="0.3">
      <c r="A156" s="59" t="s">
        <v>309</v>
      </c>
      <c r="B156" s="60" t="s">
        <v>310</v>
      </c>
      <c r="C156" s="56">
        <f>'On Behalf Payment Totals '!Q157</f>
        <v>6216386.8699999973</v>
      </c>
      <c r="D156" s="61">
        <f t="shared" si="2"/>
        <v>310819.3434999999</v>
      </c>
    </row>
    <row r="157" spans="1:4" s="58" customFormat="1" ht="15.6" x14ac:dyDescent="0.3">
      <c r="A157" s="59" t="s">
        <v>311</v>
      </c>
      <c r="B157" s="60" t="s">
        <v>312</v>
      </c>
      <c r="C157" s="56">
        <f>'On Behalf Payment Totals '!Q158</f>
        <v>1015596.8099999999</v>
      </c>
      <c r="D157" s="61">
        <f t="shared" si="2"/>
        <v>50779.840499999998</v>
      </c>
    </row>
    <row r="158" spans="1:4" s="58" customFormat="1" ht="15.6" x14ac:dyDescent="0.3">
      <c r="A158" s="59" t="s">
        <v>313</v>
      </c>
      <c r="B158" s="60" t="s">
        <v>314</v>
      </c>
      <c r="C158" s="56">
        <f>'On Behalf Payment Totals '!Q159</f>
        <v>10756719.960000005</v>
      </c>
      <c r="D158" s="61">
        <f t="shared" si="2"/>
        <v>537835.99800000025</v>
      </c>
    </row>
    <row r="159" spans="1:4" s="58" customFormat="1" ht="15.6" x14ac:dyDescent="0.3">
      <c r="A159" s="59" t="s">
        <v>315</v>
      </c>
      <c r="B159" s="60" t="s">
        <v>316</v>
      </c>
      <c r="C159" s="56">
        <f>'On Behalf Payment Totals '!Q160</f>
        <v>11005973.630000003</v>
      </c>
      <c r="D159" s="61">
        <f t="shared" si="2"/>
        <v>550298.68150000018</v>
      </c>
    </row>
    <row r="160" spans="1:4" s="58" customFormat="1" ht="15.6" x14ac:dyDescent="0.3">
      <c r="A160" s="59" t="s">
        <v>317</v>
      </c>
      <c r="B160" s="60" t="s">
        <v>318</v>
      </c>
      <c r="C160" s="56">
        <f>'On Behalf Payment Totals '!Q161</f>
        <v>6447736.0599999977</v>
      </c>
      <c r="D160" s="61">
        <f t="shared" si="2"/>
        <v>322386.8029999999</v>
      </c>
    </row>
    <row r="161" spans="1:5" s="58" customFormat="1" ht="15.6" x14ac:dyDescent="0.3">
      <c r="A161" s="59" t="s">
        <v>319</v>
      </c>
      <c r="B161" s="60" t="s">
        <v>320</v>
      </c>
      <c r="C161" s="56">
        <f>'On Behalf Payment Totals '!Q162</f>
        <v>7207045.29</v>
      </c>
      <c r="D161" s="61">
        <f t="shared" si="2"/>
        <v>360352.26450000005</v>
      </c>
    </row>
    <row r="162" spans="1:5" s="58" customFormat="1" ht="15.6" x14ac:dyDescent="0.3">
      <c r="A162" s="59" t="s">
        <v>321</v>
      </c>
      <c r="B162" s="60" t="s">
        <v>322</v>
      </c>
      <c r="C162" s="56">
        <f>'On Behalf Payment Totals '!Q163</f>
        <v>3823226.9300000006</v>
      </c>
      <c r="D162" s="61">
        <f t="shared" si="2"/>
        <v>191161.34650000004</v>
      </c>
    </row>
    <row r="163" spans="1:5" s="58" customFormat="1" ht="15.6" x14ac:dyDescent="0.3">
      <c r="A163" s="59" t="s">
        <v>323</v>
      </c>
      <c r="B163" s="60" t="s">
        <v>324</v>
      </c>
      <c r="C163" s="56">
        <f>'On Behalf Payment Totals '!Q164</f>
        <v>8063456.8000000017</v>
      </c>
      <c r="D163" s="61">
        <f t="shared" si="2"/>
        <v>403172.84000000008</v>
      </c>
    </row>
    <row r="164" spans="1:5" s="58" customFormat="1" ht="15.6" x14ac:dyDescent="0.3">
      <c r="A164" s="59" t="s">
        <v>325</v>
      </c>
      <c r="B164" s="60" t="s">
        <v>326</v>
      </c>
      <c r="C164" s="56">
        <f>'On Behalf Payment Totals '!Q165</f>
        <v>7279772.9900000012</v>
      </c>
      <c r="D164" s="61">
        <f t="shared" si="2"/>
        <v>363988.64950000006</v>
      </c>
    </row>
    <row r="165" spans="1:5" s="58" customFormat="1" ht="15.6" x14ac:dyDescent="0.3">
      <c r="A165" s="59" t="s">
        <v>327</v>
      </c>
      <c r="B165" s="60" t="s">
        <v>328</v>
      </c>
      <c r="C165" s="56">
        <f>'On Behalf Payment Totals '!Q166</f>
        <v>60479480.069999702</v>
      </c>
      <c r="D165" s="61">
        <f t="shared" si="2"/>
        <v>3023974.0034999852</v>
      </c>
    </row>
    <row r="166" spans="1:5" s="58" customFormat="1" ht="15.6" x14ac:dyDescent="0.3">
      <c r="A166" s="59" t="s">
        <v>329</v>
      </c>
      <c r="B166" s="60" t="s">
        <v>330</v>
      </c>
      <c r="C166" s="56">
        <f>'On Behalf Payment Totals '!Q167</f>
        <v>6533915.339999998</v>
      </c>
      <c r="D166" s="61">
        <f t="shared" si="2"/>
        <v>326695.76699999993</v>
      </c>
    </row>
    <row r="167" spans="1:5" s="58" customFormat="1" ht="15.6" x14ac:dyDescent="0.3">
      <c r="A167" s="59" t="s">
        <v>331</v>
      </c>
      <c r="B167" s="60" t="s">
        <v>332</v>
      </c>
      <c r="C167" s="56">
        <f>'On Behalf Payment Totals '!Q168</f>
        <v>11356993.860000009</v>
      </c>
      <c r="D167" s="61">
        <f t="shared" si="2"/>
        <v>567849.69300000044</v>
      </c>
    </row>
    <row r="168" spans="1:5" s="58" customFormat="1" ht="15.6" x14ac:dyDescent="0.3">
      <c r="A168" s="59" t="s">
        <v>333</v>
      </c>
      <c r="B168" s="60" t="s">
        <v>334</v>
      </c>
      <c r="C168" s="56">
        <f>'On Behalf Payment Totals '!Q169</f>
        <v>7684387.2699999996</v>
      </c>
      <c r="D168" s="61">
        <f t="shared" si="2"/>
        <v>384219.36349999998</v>
      </c>
    </row>
    <row r="169" spans="1:5" s="58" customFormat="1" ht="15.6" x14ac:dyDescent="0.3">
      <c r="A169" s="59" t="s">
        <v>335</v>
      </c>
      <c r="B169" s="60" t="s">
        <v>336</v>
      </c>
      <c r="C169" s="56">
        <f>'On Behalf Payment Totals '!Q170</f>
        <v>14648268.740000004</v>
      </c>
      <c r="D169" s="61">
        <f t="shared" si="2"/>
        <v>732413.43700000027</v>
      </c>
    </row>
    <row r="170" spans="1:5" s="58" customFormat="1" ht="15.6" x14ac:dyDescent="0.3">
      <c r="A170" s="59" t="s">
        <v>337</v>
      </c>
      <c r="B170" s="60" t="s">
        <v>338</v>
      </c>
      <c r="C170" s="56">
        <f>'On Behalf Payment Totals '!Q171</f>
        <v>3362269.6300000004</v>
      </c>
      <c r="D170" s="61">
        <f t="shared" si="2"/>
        <v>168113.48150000002</v>
      </c>
    </row>
    <row r="171" spans="1:5" s="58" customFormat="1" ht="15.6" x14ac:dyDescent="0.3">
      <c r="A171" s="59" t="s">
        <v>339</v>
      </c>
      <c r="B171" s="60" t="s">
        <v>340</v>
      </c>
      <c r="C171" s="56">
        <f>'On Behalf Payment Totals '!Q172</f>
        <v>3306898.1299999994</v>
      </c>
      <c r="D171" s="61">
        <f t="shared" si="2"/>
        <v>165344.90649999998</v>
      </c>
    </row>
    <row r="172" spans="1:5" s="58" customFormat="1" ht="15.6" x14ac:dyDescent="0.3">
      <c r="A172" s="59" t="s">
        <v>341</v>
      </c>
      <c r="B172" s="60" t="s">
        <v>342</v>
      </c>
      <c r="C172" s="56">
        <f>'On Behalf Payment Totals '!Q173</f>
        <v>4648975.8899999987</v>
      </c>
      <c r="D172" s="61">
        <f t="shared" si="2"/>
        <v>232448.79449999996</v>
      </c>
    </row>
    <row r="173" spans="1:5" s="58" customFormat="1" ht="16.2" thickBot="1" x14ac:dyDescent="0.35">
      <c r="A173" s="59" t="s">
        <v>343</v>
      </c>
      <c r="B173" s="60" t="s">
        <v>344</v>
      </c>
      <c r="C173" s="56">
        <f>'On Behalf Payment Totals '!Q174</f>
        <v>14884690.840000007</v>
      </c>
      <c r="D173" s="61">
        <f t="shared" si="2"/>
        <v>744234.54200000037</v>
      </c>
      <c r="E173" s="62"/>
    </row>
    <row r="174" spans="1:5" s="68" customFormat="1" ht="16.2" thickBot="1" x14ac:dyDescent="0.35">
      <c r="A174" s="63"/>
      <c r="B174" s="64" t="s">
        <v>365</v>
      </c>
      <c r="C174" s="65">
        <f>SUM(C3:C173)</f>
        <v>2524253956.9300094</v>
      </c>
      <c r="D174" s="66">
        <f>SUM(D3:D173)</f>
        <v>126212697.84650047</v>
      </c>
      <c r="E174" s="67"/>
    </row>
    <row r="175" spans="1:5" x14ac:dyDescent="0.25">
      <c r="A175" s="74" t="s">
        <v>373</v>
      </c>
      <c r="B175"/>
      <c r="C175"/>
      <c r="D175"/>
    </row>
    <row r="176" spans="1:5" x14ac:dyDescent="0.25">
      <c r="A176" s="74" t="s">
        <v>369</v>
      </c>
      <c r="B176"/>
      <c r="C176"/>
      <c r="D176"/>
    </row>
    <row r="177" spans="1:4" x14ac:dyDescent="0.25">
      <c r="A177" s="74" t="s">
        <v>374</v>
      </c>
      <c r="B177"/>
      <c r="C177" s="48" t="s">
        <v>363</v>
      </c>
      <c r="D177"/>
    </row>
    <row r="178" spans="1:4" x14ac:dyDescent="0.25">
      <c r="B178"/>
      <c r="C178"/>
    </row>
    <row r="179" spans="1:4" ht="16.95" customHeight="1" x14ac:dyDescent="0.3">
      <c r="A179" s="17" t="s">
        <v>346</v>
      </c>
      <c r="B179" s="18"/>
    </row>
    <row r="180" spans="1:4" x14ac:dyDescent="0.25">
      <c r="A180" s="13" t="s">
        <v>347</v>
      </c>
      <c r="B180" s="9"/>
    </row>
    <row r="181" spans="1:4" x14ac:dyDescent="0.25">
      <c r="A181" s="13" t="s">
        <v>348</v>
      </c>
      <c r="B181" s="9"/>
    </row>
    <row r="182" spans="1:4" x14ac:dyDescent="0.25">
      <c r="A182" s="10" t="s">
        <v>370</v>
      </c>
      <c r="B182" s="9"/>
      <c r="C182" s="9"/>
      <c r="D182" s="9"/>
    </row>
    <row r="183" spans="1:4" x14ac:dyDescent="0.25">
      <c r="A183" s="76" t="s">
        <v>375</v>
      </c>
      <c r="B183" s="73"/>
      <c r="C183" s="73"/>
      <c r="D183" s="73"/>
    </row>
    <row r="184" spans="1:4" x14ac:dyDescent="0.25">
      <c r="A184" s="76" t="s">
        <v>371</v>
      </c>
    </row>
    <row r="185" spans="1:4" x14ac:dyDescent="0.25">
      <c r="A185" s="13" t="s">
        <v>372</v>
      </c>
    </row>
    <row r="187" spans="1:4" x14ac:dyDescent="0.25">
      <c r="A187" s="1" t="str">
        <f>'On Behalf Payment Totals '!A198</f>
        <v>Kentucky Department of Education</v>
      </c>
    </row>
    <row r="188" spans="1:4" x14ac:dyDescent="0.25">
      <c r="A188" s="1" t="str">
        <f>'On Behalf Payment Totals '!A199</f>
        <v>Office of Finance &amp; Operations</v>
      </c>
    </row>
    <row r="189" spans="1:4" x14ac:dyDescent="0.25">
      <c r="A189" s="1" t="str">
        <f>'On Behalf Payment Totals '!A200</f>
        <v>Division of District Support</v>
      </c>
    </row>
    <row r="190" spans="1:4" x14ac:dyDescent="0.25">
      <c r="A190" s="1" t="str">
        <f>'On Behalf Payment Totals '!A201</f>
        <v>District Financial Management Branch</v>
      </c>
    </row>
    <row r="191" spans="1:4" x14ac:dyDescent="0.25">
      <c r="A191" s="1" t="str">
        <f>'On Behalf Payment Totals '!A202</f>
        <v>Source: On Behalf Payment Information from TRS, KHRIS, SFCC, KDE and KY School Districts' Federal Reimbursement Payments</v>
      </c>
      <c r="B191"/>
      <c r="C191"/>
      <c r="D191"/>
    </row>
    <row r="192" spans="1:4" x14ac:dyDescent="0.25">
      <c r="A192" s="1" t="str">
        <f>'On Behalf Payment Totals '!A203</f>
        <v>Generated: 7/16/25</v>
      </c>
    </row>
    <row r="194" spans="1:1" x14ac:dyDescent="0.25">
      <c r="A194" s="1" t="str">
        <f>'On Behalf Payment Totals '!A205</f>
        <v>KDE USE: F:\audits_trans\health_ins\On _behalf_Payments\FY2025-26 On-Behalf Payments</v>
      </c>
    </row>
  </sheetData>
  <hyperlinks>
    <hyperlink ref="C177" r:id="rId1" xr:uid="{00000000-0004-0000-0100-000000000000}"/>
  </hyperlinks>
  <printOptions horizontalCentered="1"/>
  <pageMargins left="0" right="0" top="0" bottom="0.4" header="0" footer="0.05"/>
  <pageSetup fitToHeight="4" orientation="portrait" r:id="rId2"/>
  <headerFooter>
    <oddFooter>&amp;C&amp;"Arial,Regular"Page &amp;P of &amp;N&amp;R&amp;"Arial,Regular"&amp;D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Year xmlns="3a62de7d-ba57-4f43-9dae-9623ba637be0">2025-2026</fiscalYear>
    <Accessibility_x0020_Office xmlns="3a62de7d-ba57-4f43-9dae-9623ba637be0">OFO - Office of Finance and Operations</Accessibility_x0020_Office>
    <Process xmlns="ac33b2e0-e00e-4351-bf82-6c31476acd57">Unknown</Process>
    <Accessibility_x0020_Audit_x0020_Status xmlns="3a62de7d-ba57-4f43-9dae-9623ba637be0" xsi:nil="true"/>
    <Accessibility_x0020_Audience xmlns="3a62de7d-ba57-4f43-9dae-9623ba637be0">District</Accessibility_x0020_Audience>
    <Accessibility_x0020_Status xmlns="3a62de7d-ba57-4f43-9dae-9623ba637be0">Accessible</Accessibility_x0020_Status>
    <Application_x0020_Type xmlns="3a62de7d-ba57-4f43-9dae-9623ba637be0" xsi:nil="true"/>
    <Application_x0020_Date xmlns="3a62de7d-ba57-4f43-9dae-9623ba637be0" xsi:nil="true"/>
    <Accessible xmlns="ac33b2e0-e00e-4351-bf82-6c31476acd57">true</Accessible>
    <Accessibility_x0020_Target_x0020_Date xmlns="3a62de7d-ba57-4f43-9dae-9623ba637be0" xsi:nil="true"/>
    <Application_x0020_Status xmlns="3a62de7d-ba57-4f43-9dae-9623ba637be0" xsi:nil="true"/>
    <Accessibility_x0020_Audit_x0020_Date xmlns="3a62de7d-ba57-4f43-9dae-9623ba637be0" xsi:nil="true"/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Categories xmlns="http://schemas.microsoft.com/sharepoint/v3" xsi:nil="true"/>
    <Publication_x0020_Date xmlns="3a62de7d-ba57-4f43-9dae-9623ba637be0">2026-07-16T04:00:00+00:00</Publication_x0020_Date>
    <Audience1 xmlns="3a62de7d-ba57-4f43-9dae-9623ba637be0"/>
    <_dlc_DocId xmlns="3a62de7d-ba57-4f43-9dae-9623ba637be0">KYED-248-15728</_dlc_DocId>
    <_dlc_DocIdUrl xmlns="3a62de7d-ba57-4f43-9dae-9623ba637be0">
      <Url>https://education-edit.ky.gov/districts/FinRept/_layouts/15/DocIdRedir.aspx?ID=KYED-248-15728</Url>
      <Description>KYED-248-15728</Description>
    </_dlc_DocIdUrl>
    <Content_x0020_Review_x0020_Status xmlns="3a62de7d-ba57-4f43-9dae-9623ba637be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95D92E572789134A99EE5E779A996F4E" ma:contentTypeVersion="28" ma:contentTypeDescription="" ma:contentTypeScope="" ma:versionID="6626ff923855208a285aa814eecf1efd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xmlns:ns3="ac33b2e0-e00e-4351-bf82-6c31476acd57" targetNamespace="http://schemas.microsoft.com/office/2006/metadata/properties" ma:root="true" ma:fieldsID="4b21f1e87ebc235df226727e4c1accca" ns1:_="" ns2:_="" ns3:_="">
    <xsd:import namespace="http://schemas.microsoft.com/sharepoint/v3"/>
    <xsd:import namespace="3a62de7d-ba57-4f43-9dae-9623ba637be0"/>
    <xsd:import namespace="ac33b2e0-e00e-4351-bf82-6c31476acd57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3:Process"/>
                <xsd:element ref="ns3:Accessible" minOccurs="0"/>
                <xsd:element ref="ns2:_dlc_DocId" minOccurs="0"/>
                <xsd:element ref="ns2:_dlc_DocIdUrl" minOccurs="0"/>
                <xsd:element ref="ns2:_dlc_DocIdPersistId" minOccurs="0"/>
                <xsd:element ref="ns1:Categories" minOccurs="0"/>
                <xsd:element ref="ns2:fiscalYear" minOccurs="0"/>
                <xsd:element ref="ns2:SharedWithUsers" minOccurs="0"/>
                <xsd:element ref="ns2:Content_x0020_Review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  <xsd:element name="Categories" ma:index="26" nillable="true" ma:displayName="Categories" ma:internalName="Categorie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Year" ma:index="27" nillable="true" ma:displayName="Fiscal Year" ma:default="2018-2019" ma:format="Dropdown" ma:internalName="fiscalYear">
      <xsd:simpleType>
        <xsd:restriction base="dms:Choice">
          <xsd:enumeration value="2010-2011"/>
          <xsd:enumeration value="2011-2012"/>
          <xsd:enumeration value="2012-2013"/>
          <xsd:enumeration value="2013-2014"/>
          <xsd:enumeration value="2014-2015"/>
          <xsd:enumeration value="2015-2016"/>
          <xsd:enumeration value="2016-2017"/>
          <xsd:enumeration value="2017-2018"/>
          <xsd:enumeration value="2018-2019"/>
          <xsd:enumeration value="2019-2020"/>
          <xsd:enumeration value="2020-2021"/>
          <xsd:enumeration value="2021-2022"/>
          <xsd:enumeration value="2022-2023"/>
          <xsd:enumeration value="2023-2024"/>
          <xsd:enumeration value="2024-2025"/>
          <xsd:enumeration value="2025-2026"/>
          <xsd:enumeration value="2026-2027"/>
          <xsd:enumeration value="2027-2028"/>
          <xsd:enumeration value="2028-2029"/>
          <xsd:enumeration value="2029-2030"/>
        </xsd:restriction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_x0020_Review_x0020_Status" ma:index="30" nillable="true" ma:displayName="Content Review Status" ma:description="- Verified: Periodically checked and confirmed to still be accurate and relevant.&#10;- Revise: Identified issues require updates or factual corrections.&#10;- Obsolete: No longer relevant; delete or move to internal archive." ma:format="RadioButtons" ma:internalName="Content_x0020_Review_x0020_Status">
      <xsd:simpleType>
        <xsd:restriction base="dms:Choice">
          <xsd:enumeration value="Verified"/>
          <xsd:enumeration value="Revise"/>
          <xsd:enumeration value="Obsole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33b2e0-e00e-4351-bf82-6c31476acd57" elementFormDefault="qualified">
    <xsd:import namespace="http://schemas.microsoft.com/office/2006/documentManagement/types"/>
    <xsd:import namespace="http://schemas.microsoft.com/office/infopath/2007/PartnerControls"/>
    <xsd:element name="Process" ma:index="16" ma:displayName="Process" ma:default="Unknown" ma:format="Dropdown" ma:indexed="true" ma:internalName="Process">
      <xsd:simpleType>
        <xsd:restriction base="dms:Choice">
          <xsd:enumeration value="Audits"/>
          <xsd:enumeration value="Payment Registers"/>
          <xsd:enumeration value="CFR"/>
          <xsd:enumeration value="Unknown"/>
        </xsd:restriction>
      </xsd:simpleType>
    </xsd:element>
    <xsd:element name="Accessible" ma:index="17" nillable="true" ma:displayName="Accessible" ma:default="0" ma:internalName="Accessibl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716CC1E-134D-4645-8F16-C1D0AF6ECD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04B356-8589-46C1-8A14-AC314C1D6247}">
  <ds:schemaRefs>
    <ds:schemaRef ds:uri="http://purl.org/dc/dcmitype/"/>
    <ds:schemaRef ds:uri="http://schemas.microsoft.com/office/2006/documentManagement/types"/>
    <ds:schemaRef ds:uri="http://purl.org/dc/terms/"/>
    <ds:schemaRef ds:uri="fc8f1c63-30cc-4fc5-94c3-539e07fd2baa"/>
    <ds:schemaRef ds:uri="046657fe-1223-4b72-8523-538f8b72f36f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3a62de7d-ba57-4f43-9dae-9623ba637be0"/>
    <ds:schemaRef ds:uri="ac33b2e0-e00e-4351-bf82-6c31476acd57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683E946C-C97F-42D9-89DD-9673DF949AB5}"/>
</file>

<file path=customXml/itemProps4.xml><?xml version="1.0" encoding="utf-8"?>
<ds:datastoreItem xmlns:ds="http://schemas.openxmlformats.org/officeDocument/2006/customXml" ds:itemID="{4638E37B-5CF4-4D0D-903A-F6CD226B6D6C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749F87A9-6DFD-409E-8FB1-E46AE1860DA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On Behalf Payment Totals </vt:lpstr>
      <vt:lpstr>TRS OBP totals</vt:lpstr>
      <vt:lpstr>5% OBP Threshold</vt:lpstr>
      <vt:lpstr>'5% OBP Threshold'!Print_Area</vt:lpstr>
      <vt:lpstr>'5% OBP Threshold'!Print_Titles</vt:lpstr>
      <vt:lpstr>'On Behalf Payment Totals '!Print_Titles</vt:lpstr>
      <vt:lpstr>'TRS OBP totals'!Print_Titles</vt:lpstr>
    </vt:vector>
  </TitlesOfParts>
  <Company>KY Deptartment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On Behalf Payments Summary Report FY2025-2026 Dated 7-16-26</dc:title>
  <dc:creator>STAFF</dc:creator>
  <cp:lastModifiedBy>Young, Kelli - Division of District Support</cp:lastModifiedBy>
  <cp:lastPrinted>2021-07-13T19:28:03Z</cp:lastPrinted>
  <dcterms:created xsi:type="dcterms:W3CDTF">2009-09-03T12:52:27Z</dcterms:created>
  <dcterms:modified xsi:type="dcterms:W3CDTF">2026-07-16T18:22:04Z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KYED-248-3845</vt:lpwstr>
  </property>
  <property fmtid="{D5CDD505-2E9C-101B-9397-08002B2CF9AE}" pid="3" name="_dlc_DocIdItemGuid">
    <vt:lpwstr>cbaa5cf2-442e-4ef9-98ec-89db82605fde</vt:lpwstr>
  </property>
  <property fmtid="{D5CDD505-2E9C-101B-9397-08002B2CF9AE}" pid="4" name="_dlc_DocIdUrl">
    <vt:lpwstr>https://education-edit.ky.gov/districts/FinRept/_layouts/DocIdRedir.aspx?ID=KYED-248-3845, KYED-248-3845</vt:lpwstr>
  </property>
  <property fmtid="{D5CDD505-2E9C-101B-9397-08002B2CF9AE}" pid="5" name="ContentTypeId">
    <vt:lpwstr>0x0101001BEB557DBE01834EAB47A683706DCD5B0095D92E572789134A99EE5E779A996F4E</vt:lpwstr>
  </property>
  <property fmtid="{D5CDD505-2E9C-101B-9397-08002B2CF9AE}" pid="6" name="MSIP_Label_eb544694-0027-44fa-bee4-2648c0363f9d_Enabled">
    <vt:lpwstr>true</vt:lpwstr>
  </property>
  <property fmtid="{D5CDD505-2E9C-101B-9397-08002B2CF9AE}" pid="7" name="MSIP_Label_eb544694-0027-44fa-bee4-2648c0363f9d_SetDate">
    <vt:lpwstr>2025-07-08T13:27:23Z</vt:lpwstr>
  </property>
  <property fmtid="{D5CDD505-2E9C-101B-9397-08002B2CF9AE}" pid="8" name="MSIP_Label_eb544694-0027-44fa-bee4-2648c0363f9d_Method">
    <vt:lpwstr>Standard</vt:lpwstr>
  </property>
  <property fmtid="{D5CDD505-2E9C-101B-9397-08002B2CF9AE}" pid="9" name="MSIP_Label_eb544694-0027-44fa-bee4-2648c0363f9d_Name">
    <vt:lpwstr>defa4170-0d19-0005-0004-bc88714345d2</vt:lpwstr>
  </property>
  <property fmtid="{D5CDD505-2E9C-101B-9397-08002B2CF9AE}" pid="10" name="MSIP_Label_eb544694-0027-44fa-bee4-2648c0363f9d_SiteId">
    <vt:lpwstr>9360c11f-90e6-4706-ad00-25fcdc9e2ed1</vt:lpwstr>
  </property>
  <property fmtid="{D5CDD505-2E9C-101B-9397-08002B2CF9AE}" pid="11" name="MSIP_Label_eb544694-0027-44fa-bee4-2648c0363f9d_ActionId">
    <vt:lpwstr>889cb0a7-6abc-4a38-82b4-bac27cc69a9a</vt:lpwstr>
  </property>
  <property fmtid="{D5CDD505-2E9C-101B-9397-08002B2CF9AE}" pid="12" name="MSIP_Label_eb544694-0027-44fa-bee4-2648c0363f9d_ContentBits">
    <vt:lpwstr>0</vt:lpwstr>
  </property>
  <property fmtid="{D5CDD505-2E9C-101B-9397-08002B2CF9AE}" pid="13" name="MSIP_Label_eb544694-0027-44fa-bee4-2648c0363f9d_Tag">
    <vt:lpwstr>10, 3, 0, 1</vt:lpwstr>
  </property>
</Properties>
</file>