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dits_trans\On _behalf_Payments\FY24-25 On Behalf Payments\"/>
    </mc:Choice>
  </mc:AlternateContent>
  <xr:revisionPtr revIDLastSave="0" documentId="13_ncr:1_{80213F26-DC75-4489-B253-F90F4293CA8D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On Behalf Payment Totals " sheetId="2" r:id="rId1"/>
    <sheet name="TRS OBP totals" sheetId="4" r:id="rId2"/>
    <sheet name="5% OBP Threshold" sheetId="3" r:id="rId3"/>
  </sheets>
  <definedNames>
    <definedName name="_xlnm._FilterDatabase" localSheetId="0" hidden="1">'On Behalf Payment Totals '!$A$3:$Q$196</definedName>
    <definedName name="_xlnm._FilterDatabase" localSheetId="1" hidden="1">'TRS OBP totals'!$A$2:$F$194</definedName>
    <definedName name="_xlnm.Print_Area" localSheetId="2">'5% OBP Threshold'!$A$1:$D$194</definedName>
    <definedName name="_xlnm.Print_Titles" localSheetId="2">'5% OBP Threshold'!$1:$2</definedName>
    <definedName name="_xlnm.Print_Titles" localSheetId="0">'On Behalf Payment Totals '!$1:$3</definedName>
    <definedName name="_xlnm.Print_Titles" localSheetId="1">'TRS OBP totals'!$1:$2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5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4" i="2"/>
  <c r="P175" i="2" l="1"/>
  <c r="A1" i="3" l="1"/>
  <c r="A1" i="4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E3" i="4"/>
  <c r="D3" i="4"/>
  <c r="D175" i="2"/>
  <c r="A197" i="4"/>
  <c r="A198" i="4"/>
  <c r="A199" i="4"/>
  <c r="A200" i="4"/>
  <c r="A201" i="4"/>
  <c r="A203" i="4"/>
  <c r="A196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78" i="4"/>
  <c r="A177" i="4"/>
  <c r="A176" i="4"/>
  <c r="A175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3" i="4"/>
  <c r="F3" i="4" l="1"/>
  <c r="F147" i="4"/>
  <c r="F131" i="4"/>
  <c r="F95" i="4"/>
  <c r="F59" i="4"/>
  <c r="F35" i="4"/>
  <c r="F23" i="4"/>
  <c r="F135" i="4"/>
  <c r="F111" i="4"/>
  <c r="F99" i="4"/>
  <c r="F123" i="4"/>
  <c r="F83" i="4"/>
  <c r="F157" i="4"/>
  <c r="F107" i="4"/>
  <c r="F11" i="4"/>
  <c r="F143" i="4"/>
  <c r="F119" i="4"/>
  <c r="F71" i="4"/>
  <c r="F47" i="4"/>
  <c r="F169" i="4"/>
  <c r="F127" i="4"/>
  <c r="F103" i="4"/>
  <c r="F67" i="4"/>
  <c r="F43" i="4"/>
  <c r="F31" i="4"/>
  <c r="F165" i="4"/>
  <c r="F139" i="4"/>
  <c r="F91" i="4"/>
  <c r="F7" i="4"/>
  <c r="F151" i="4"/>
  <c r="F115" i="4"/>
  <c r="F79" i="4"/>
  <c r="F55" i="4"/>
  <c r="F19" i="4"/>
  <c r="F87" i="4"/>
  <c r="F75" i="4"/>
  <c r="F63" i="4"/>
  <c r="F51" i="4"/>
  <c r="F39" i="4"/>
  <c r="F27" i="4"/>
  <c r="F15" i="4"/>
  <c r="F173" i="4"/>
  <c r="F161" i="4"/>
  <c r="F150" i="4"/>
  <c r="F146" i="4"/>
  <c r="F142" i="4"/>
  <c r="F138" i="4"/>
  <c r="F134" i="4"/>
  <c r="F130" i="4"/>
  <c r="F126" i="4"/>
  <c r="F122" i="4"/>
  <c r="F118" i="4"/>
  <c r="F114" i="4"/>
  <c r="F110" i="4"/>
  <c r="F106" i="4"/>
  <c r="F102" i="4"/>
  <c r="F98" i="4"/>
  <c r="F94" i="4"/>
  <c r="F90" i="4"/>
  <c r="F86" i="4"/>
  <c r="F82" i="4"/>
  <c r="F78" i="4"/>
  <c r="F74" i="4"/>
  <c r="F70" i="4"/>
  <c r="F66" i="4"/>
  <c r="F62" i="4"/>
  <c r="F58" i="4"/>
  <c r="F54" i="4"/>
  <c r="F50" i="4"/>
  <c r="F46" i="4"/>
  <c r="F42" i="4"/>
  <c r="F38" i="4"/>
  <c r="F34" i="4"/>
  <c r="F30" i="4"/>
  <c r="F26" i="4"/>
  <c r="F22" i="4"/>
  <c r="F18" i="4"/>
  <c r="F14" i="4"/>
  <c r="F10" i="4"/>
  <c r="F6" i="4"/>
  <c r="F172" i="4"/>
  <c r="F168" i="4"/>
  <c r="F164" i="4"/>
  <c r="F160" i="4"/>
  <c r="F156" i="4"/>
  <c r="F153" i="4"/>
  <c r="F149" i="4"/>
  <c r="F145" i="4"/>
  <c r="F141" i="4"/>
  <c r="F137" i="4"/>
  <c r="F133" i="4"/>
  <c r="F129" i="4"/>
  <c r="F125" i="4"/>
  <c r="F121" i="4"/>
  <c r="F117" i="4"/>
  <c r="F113" i="4"/>
  <c r="F109" i="4"/>
  <c r="F105" i="4"/>
  <c r="F101" i="4"/>
  <c r="F97" i="4"/>
  <c r="F93" i="4"/>
  <c r="F89" i="4"/>
  <c r="F85" i="4"/>
  <c r="F81" i="4"/>
  <c r="F77" i="4"/>
  <c r="F73" i="4"/>
  <c r="F69" i="4"/>
  <c r="F65" i="4"/>
  <c r="F61" i="4"/>
  <c r="F57" i="4"/>
  <c r="F53" i="4"/>
  <c r="F49" i="4"/>
  <c r="F45" i="4"/>
  <c r="F41" i="4"/>
  <c r="F37" i="4"/>
  <c r="F33" i="4"/>
  <c r="F29" i="4"/>
  <c r="F25" i="4"/>
  <c r="F21" i="4"/>
  <c r="F17" i="4"/>
  <c r="F13" i="4"/>
  <c r="F9" i="4"/>
  <c r="F5" i="4"/>
  <c r="F171" i="4"/>
  <c r="F167" i="4"/>
  <c r="F163" i="4"/>
  <c r="F159" i="4"/>
  <c r="F155" i="4"/>
  <c r="F152" i="4"/>
  <c r="F148" i="4"/>
  <c r="F144" i="4"/>
  <c r="F140" i="4"/>
  <c r="F136" i="4"/>
  <c r="F132" i="4"/>
  <c r="F128" i="4"/>
  <c r="F124" i="4"/>
  <c r="F120" i="4"/>
  <c r="F116" i="4"/>
  <c r="F112" i="4"/>
  <c r="F108" i="4"/>
  <c r="F104" i="4"/>
  <c r="F100" i="4"/>
  <c r="F96" i="4"/>
  <c r="F92" i="4"/>
  <c r="F88" i="4"/>
  <c r="F84" i="4"/>
  <c r="F80" i="4"/>
  <c r="F76" i="4"/>
  <c r="F72" i="4"/>
  <c r="F68" i="4"/>
  <c r="F64" i="4"/>
  <c r="F60" i="4"/>
  <c r="F56" i="4"/>
  <c r="F52" i="4"/>
  <c r="F48" i="4"/>
  <c r="F44" i="4"/>
  <c r="F40" i="4"/>
  <c r="F36" i="4"/>
  <c r="F32" i="4"/>
  <c r="F28" i="4"/>
  <c r="F24" i="4"/>
  <c r="F20" i="4"/>
  <c r="F16" i="4"/>
  <c r="F12" i="4"/>
  <c r="F8" i="4"/>
  <c r="F4" i="4"/>
  <c r="F170" i="4"/>
  <c r="F166" i="4"/>
  <c r="F162" i="4"/>
  <c r="F158" i="4"/>
  <c r="F154" i="4"/>
  <c r="E174" i="4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N175" i="2"/>
  <c r="M175" i="2"/>
  <c r="L175" i="2"/>
  <c r="J175" i="2"/>
  <c r="I175" i="2"/>
  <c r="H175" i="2"/>
  <c r="G175" i="2"/>
  <c r="F175" i="2"/>
  <c r="E175" i="2"/>
  <c r="C175" i="2"/>
  <c r="F174" i="4" l="1"/>
  <c r="O175" i="2"/>
  <c r="K175" i="2"/>
  <c r="D174" i="4"/>
  <c r="C174" i="4"/>
  <c r="A194" i="3" l="1"/>
  <c r="A192" i="3"/>
  <c r="A191" i="3"/>
  <c r="A190" i="3"/>
  <c r="A189" i="3"/>
  <c r="A188" i="3"/>
  <c r="A187" i="3"/>
  <c r="C128" i="3" l="1"/>
  <c r="D128" i="3" s="1"/>
  <c r="C126" i="3"/>
  <c r="D126" i="3" s="1"/>
  <c r="C127" i="3"/>
  <c r="D127" i="3" s="1"/>
  <c r="C125" i="3"/>
  <c r="D125" i="3" s="1"/>
  <c r="C158" i="3"/>
  <c r="D158" i="3" s="1"/>
  <c r="C165" i="3"/>
  <c r="D165" i="3" s="1"/>
  <c r="C130" i="3"/>
  <c r="D130" i="3" s="1"/>
  <c r="C88" i="3"/>
  <c r="D88" i="3" s="1"/>
  <c r="C54" i="3"/>
  <c r="D54" i="3" s="1"/>
  <c r="C173" i="3"/>
  <c r="D173" i="3" s="1"/>
  <c r="C81" i="3"/>
  <c r="D81" i="3" s="1"/>
  <c r="C79" i="3"/>
  <c r="D79" i="3" s="1"/>
  <c r="C71" i="3"/>
  <c r="D71" i="3" s="1"/>
  <c r="C27" i="3"/>
  <c r="D27" i="3" s="1"/>
  <c r="C21" i="3"/>
  <c r="D21" i="3" s="1"/>
  <c r="C172" i="3"/>
  <c r="D172" i="3" s="1"/>
  <c r="C170" i="3"/>
  <c r="D170" i="3" s="1"/>
  <c r="C167" i="3"/>
  <c r="D167" i="3" s="1"/>
  <c r="C163" i="3"/>
  <c r="D163" i="3" s="1"/>
  <c r="C161" i="3"/>
  <c r="D161" i="3" s="1"/>
  <c r="C159" i="3"/>
  <c r="D159" i="3" s="1"/>
  <c r="C157" i="3"/>
  <c r="D157" i="3" s="1"/>
  <c r="C86" i="3"/>
  <c r="D86" i="3" s="1"/>
  <c r="C34" i="3"/>
  <c r="D34" i="3" s="1"/>
  <c r="C155" i="3"/>
  <c r="D155" i="3" s="1"/>
  <c r="C154" i="3"/>
  <c r="D154" i="3" s="1"/>
  <c r="C152" i="3"/>
  <c r="D152" i="3" s="1"/>
  <c r="C150" i="3"/>
  <c r="D150" i="3" s="1"/>
  <c r="C148" i="3"/>
  <c r="D148" i="3" s="1"/>
  <c r="C146" i="3"/>
  <c r="D146" i="3" s="1"/>
  <c r="C144" i="3"/>
  <c r="D144" i="3" s="1"/>
  <c r="C142" i="3"/>
  <c r="D142" i="3" s="1"/>
  <c r="C140" i="3"/>
  <c r="D140" i="3" s="1"/>
  <c r="C138" i="3"/>
  <c r="D138" i="3" s="1"/>
  <c r="C136" i="3"/>
  <c r="D136" i="3" s="1"/>
  <c r="C134" i="3"/>
  <c r="D134" i="3" s="1"/>
  <c r="C132" i="3"/>
  <c r="D132" i="3" s="1"/>
  <c r="C124" i="3"/>
  <c r="D124" i="3" s="1"/>
  <c r="C122" i="3"/>
  <c r="D122" i="3" s="1"/>
  <c r="C120" i="3"/>
  <c r="D120" i="3" s="1"/>
  <c r="C118" i="3"/>
  <c r="D118" i="3" s="1"/>
  <c r="C116" i="3"/>
  <c r="D116" i="3" s="1"/>
  <c r="C114" i="3"/>
  <c r="D114" i="3" s="1"/>
  <c r="C112" i="3"/>
  <c r="D112" i="3" s="1"/>
  <c r="C110" i="3"/>
  <c r="D110" i="3" s="1"/>
  <c r="C108" i="3"/>
  <c r="D108" i="3" s="1"/>
  <c r="C106" i="3"/>
  <c r="D106" i="3" s="1"/>
  <c r="C104" i="3"/>
  <c r="D104" i="3" s="1"/>
  <c r="C102" i="3"/>
  <c r="D102" i="3" s="1"/>
  <c r="C100" i="3"/>
  <c r="D100" i="3" s="1"/>
  <c r="C98" i="3"/>
  <c r="D98" i="3" s="1"/>
  <c r="C96" i="3"/>
  <c r="D96" i="3" s="1"/>
  <c r="C94" i="3"/>
  <c r="D94" i="3" s="1"/>
  <c r="C92" i="3"/>
  <c r="D92" i="3" s="1"/>
  <c r="C90" i="3"/>
  <c r="D90" i="3" s="1"/>
  <c r="C84" i="3"/>
  <c r="D84" i="3" s="1"/>
  <c r="C82" i="3"/>
  <c r="D82" i="3" s="1"/>
  <c r="C171" i="3"/>
  <c r="D171" i="3" s="1"/>
  <c r="C169" i="3"/>
  <c r="D169" i="3" s="1"/>
  <c r="C168" i="3"/>
  <c r="D168" i="3" s="1"/>
  <c r="C166" i="3"/>
  <c r="D166" i="3" s="1"/>
  <c r="C164" i="3"/>
  <c r="D164" i="3" s="1"/>
  <c r="C162" i="3"/>
  <c r="D162" i="3" s="1"/>
  <c r="C160" i="3"/>
  <c r="D160" i="3" s="1"/>
  <c r="C156" i="3"/>
  <c r="D156" i="3" s="1"/>
  <c r="C153" i="3"/>
  <c r="D153" i="3" s="1"/>
  <c r="C151" i="3"/>
  <c r="D151" i="3" s="1"/>
  <c r="C149" i="3"/>
  <c r="D149" i="3" s="1"/>
  <c r="C147" i="3"/>
  <c r="D147" i="3" s="1"/>
  <c r="C145" i="3"/>
  <c r="D145" i="3" s="1"/>
  <c r="C143" i="3"/>
  <c r="D143" i="3" s="1"/>
  <c r="C141" i="3"/>
  <c r="D141" i="3" s="1"/>
  <c r="C139" i="3"/>
  <c r="D139" i="3" s="1"/>
  <c r="C137" i="3"/>
  <c r="D137" i="3" s="1"/>
  <c r="C135" i="3"/>
  <c r="D135" i="3" s="1"/>
  <c r="C133" i="3"/>
  <c r="D133" i="3" s="1"/>
  <c r="C131" i="3"/>
  <c r="D131" i="3" s="1"/>
  <c r="C129" i="3"/>
  <c r="D129" i="3" s="1"/>
  <c r="C123" i="3"/>
  <c r="D123" i="3" s="1"/>
  <c r="C121" i="3"/>
  <c r="D121" i="3" s="1"/>
  <c r="C119" i="3"/>
  <c r="D119" i="3" s="1"/>
  <c r="C117" i="3"/>
  <c r="D117" i="3" s="1"/>
  <c r="C115" i="3"/>
  <c r="D115" i="3" s="1"/>
  <c r="C113" i="3"/>
  <c r="D113" i="3" s="1"/>
  <c r="C111" i="3"/>
  <c r="D111" i="3" s="1"/>
  <c r="C109" i="3"/>
  <c r="D109" i="3" s="1"/>
  <c r="C107" i="3"/>
  <c r="D107" i="3" s="1"/>
  <c r="C105" i="3"/>
  <c r="D105" i="3" s="1"/>
  <c r="C103" i="3"/>
  <c r="D103" i="3" s="1"/>
  <c r="C101" i="3"/>
  <c r="D101" i="3" s="1"/>
  <c r="C99" i="3"/>
  <c r="D99" i="3" s="1"/>
  <c r="C97" i="3"/>
  <c r="D97" i="3" s="1"/>
  <c r="C95" i="3"/>
  <c r="D95" i="3" s="1"/>
  <c r="C93" i="3"/>
  <c r="D93" i="3" s="1"/>
  <c r="C91" i="3"/>
  <c r="D91" i="3" s="1"/>
  <c r="C89" i="3"/>
  <c r="D89" i="3" s="1"/>
  <c r="C87" i="3"/>
  <c r="D87" i="3" s="1"/>
  <c r="C85" i="3"/>
  <c r="D85" i="3" s="1"/>
  <c r="C83" i="3"/>
  <c r="D83" i="3" s="1"/>
  <c r="C80" i="3"/>
  <c r="D80" i="3" s="1"/>
  <c r="C78" i="3"/>
  <c r="D78" i="3" s="1"/>
  <c r="C76" i="3"/>
  <c r="D76" i="3" s="1"/>
  <c r="C74" i="3"/>
  <c r="D74" i="3" s="1"/>
  <c r="C72" i="3"/>
  <c r="D72" i="3" s="1"/>
  <c r="C70" i="3"/>
  <c r="D70" i="3" s="1"/>
  <c r="C68" i="3"/>
  <c r="D68" i="3" s="1"/>
  <c r="C66" i="3"/>
  <c r="D66" i="3" s="1"/>
  <c r="C64" i="3"/>
  <c r="D64" i="3" s="1"/>
  <c r="C62" i="3"/>
  <c r="D62" i="3" s="1"/>
  <c r="C60" i="3"/>
  <c r="D60" i="3" s="1"/>
  <c r="C58" i="3"/>
  <c r="D58" i="3" s="1"/>
  <c r="C56" i="3"/>
  <c r="D56" i="3" s="1"/>
  <c r="C52" i="3"/>
  <c r="D52" i="3" s="1"/>
  <c r="C50" i="3"/>
  <c r="D50" i="3" s="1"/>
  <c r="C48" i="3"/>
  <c r="D48" i="3" s="1"/>
  <c r="C46" i="3"/>
  <c r="D46" i="3" s="1"/>
  <c r="C44" i="3"/>
  <c r="D44" i="3" s="1"/>
  <c r="C42" i="3"/>
  <c r="D42" i="3" s="1"/>
  <c r="C40" i="3"/>
  <c r="D40" i="3" s="1"/>
  <c r="C38" i="3"/>
  <c r="D38" i="3" s="1"/>
  <c r="C36" i="3"/>
  <c r="D36" i="3" s="1"/>
  <c r="C32" i="3"/>
  <c r="D32" i="3" s="1"/>
  <c r="C30" i="3"/>
  <c r="D30" i="3" s="1"/>
  <c r="C28" i="3"/>
  <c r="D28" i="3" s="1"/>
  <c r="C26" i="3"/>
  <c r="D26" i="3" s="1"/>
  <c r="C24" i="3"/>
  <c r="D24" i="3" s="1"/>
  <c r="C22" i="3"/>
  <c r="D22" i="3" s="1"/>
  <c r="C20" i="3"/>
  <c r="D20" i="3" s="1"/>
  <c r="C18" i="3"/>
  <c r="D18" i="3" s="1"/>
  <c r="C16" i="3"/>
  <c r="D16" i="3" s="1"/>
  <c r="C14" i="3"/>
  <c r="D14" i="3" s="1"/>
  <c r="C12" i="3"/>
  <c r="D12" i="3" s="1"/>
  <c r="C10" i="3"/>
  <c r="D10" i="3" s="1"/>
  <c r="C8" i="3"/>
  <c r="D8" i="3" s="1"/>
  <c r="C6" i="3"/>
  <c r="D6" i="3" s="1"/>
  <c r="C4" i="3"/>
  <c r="D4" i="3" s="1"/>
  <c r="C77" i="3"/>
  <c r="D77" i="3" s="1"/>
  <c r="C75" i="3"/>
  <c r="D75" i="3" s="1"/>
  <c r="C73" i="3"/>
  <c r="D73" i="3" s="1"/>
  <c r="C69" i="3"/>
  <c r="D69" i="3" s="1"/>
  <c r="C67" i="3"/>
  <c r="D67" i="3" s="1"/>
  <c r="C65" i="3"/>
  <c r="D65" i="3" s="1"/>
  <c r="C63" i="3"/>
  <c r="D63" i="3" s="1"/>
  <c r="C61" i="3"/>
  <c r="D61" i="3" s="1"/>
  <c r="C59" i="3"/>
  <c r="D59" i="3" s="1"/>
  <c r="C57" i="3"/>
  <c r="D57" i="3" s="1"/>
  <c r="C55" i="3"/>
  <c r="D55" i="3" s="1"/>
  <c r="C53" i="3"/>
  <c r="D53" i="3" s="1"/>
  <c r="C51" i="3"/>
  <c r="D51" i="3" s="1"/>
  <c r="C49" i="3"/>
  <c r="D49" i="3" s="1"/>
  <c r="C47" i="3"/>
  <c r="D47" i="3" s="1"/>
  <c r="C45" i="3"/>
  <c r="D45" i="3" s="1"/>
  <c r="C43" i="3"/>
  <c r="D43" i="3" s="1"/>
  <c r="C41" i="3"/>
  <c r="D41" i="3" s="1"/>
  <c r="C39" i="3"/>
  <c r="D39" i="3" s="1"/>
  <c r="C37" i="3"/>
  <c r="D37" i="3" s="1"/>
  <c r="C35" i="3"/>
  <c r="D35" i="3" s="1"/>
  <c r="C33" i="3"/>
  <c r="D33" i="3" s="1"/>
  <c r="C31" i="3"/>
  <c r="D31" i="3" s="1"/>
  <c r="C29" i="3"/>
  <c r="D29" i="3" s="1"/>
  <c r="C25" i="3"/>
  <c r="D25" i="3" s="1"/>
  <c r="C23" i="3"/>
  <c r="D23" i="3" s="1"/>
  <c r="C19" i="3"/>
  <c r="D19" i="3" s="1"/>
  <c r="C17" i="3"/>
  <c r="D17" i="3" s="1"/>
  <c r="C15" i="3"/>
  <c r="D15" i="3" s="1"/>
  <c r="C13" i="3"/>
  <c r="D13" i="3" s="1"/>
  <c r="C11" i="3"/>
  <c r="D11" i="3" s="1"/>
  <c r="C9" i="3"/>
  <c r="D9" i="3" s="1"/>
  <c r="C7" i="3"/>
  <c r="D7" i="3" s="1"/>
  <c r="C5" i="3"/>
  <c r="D5" i="3" s="1"/>
  <c r="C3" i="3"/>
  <c r="D3" i="3" l="1"/>
  <c r="D174" i="3" s="1"/>
  <c r="C17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F:\audits_trans\health_ins\On _behalf_Payments\2012-13 On Behalf Payments\Health Benefits\Health Benefits On Behalf Payments By Month FY2013 Dated 4-24-13.xls" keepAlive="1" name="Health Benefits On Behalf Payments By Month FY2013 Dated 4-24-13" type="5" refreshedVersion="0" new="1" background="1">
    <dbPr connection="Provider=Microsoft.ACE.OLEDB.12.0;Password=&quot;&quot;;User ID=Admin;Data Source=F:\audits_trans\health_ins\On _behalf_Payments\2012-13 On Behalf Payments\Health Benefits\Health Benefits On Behalf Payments By Month FY2013 Dated 4-24-13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HealthInsurance$Print_Area" commandType="3"/>
  </connection>
</connections>
</file>

<file path=xl/sharedStrings.xml><?xml version="1.0" encoding="utf-8"?>
<sst xmlns="http://schemas.openxmlformats.org/spreadsheetml/2006/main" count="1099" uniqueCount="403">
  <si>
    <t>District #</t>
  </si>
  <si>
    <t>District Name</t>
  </si>
  <si>
    <t>Federal Reimbursement</t>
  </si>
  <si>
    <t>001</t>
  </si>
  <si>
    <t>Adair County</t>
  </si>
  <si>
    <t>005</t>
  </si>
  <si>
    <t>Allen County</t>
  </si>
  <si>
    <t>006</t>
  </si>
  <si>
    <t>Anchorage Independent</t>
  </si>
  <si>
    <t>011</t>
  </si>
  <si>
    <t>Anderson County</t>
  </si>
  <si>
    <t>012</t>
  </si>
  <si>
    <t>Ashland Independent</t>
  </si>
  <si>
    <t>013</t>
  </si>
  <si>
    <t>Augusta Independent</t>
  </si>
  <si>
    <t>015</t>
  </si>
  <si>
    <t>Ballard County</t>
  </si>
  <si>
    <t>016</t>
  </si>
  <si>
    <t>Barbourville Independent</t>
  </si>
  <si>
    <t>017</t>
  </si>
  <si>
    <t>Bardstown Independent</t>
  </si>
  <si>
    <t>021</t>
  </si>
  <si>
    <t>Barren County</t>
  </si>
  <si>
    <t>025</t>
  </si>
  <si>
    <t>Bath County</t>
  </si>
  <si>
    <t>026</t>
  </si>
  <si>
    <t>Beechwood Independent</t>
  </si>
  <si>
    <t>031</t>
  </si>
  <si>
    <t>Bell County</t>
  </si>
  <si>
    <t>032</t>
  </si>
  <si>
    <t>Bellevue Independent</t>
  </si>
  <si>
    <t>034</t>
  </si>
  <si>
    <t>Berea Independent</t>
  </si>
  <si>
    <t>035</t>
  </si>
  <si>
    <t>Boone County</t>
  </si>
  <si>
    <t>041</t>
  </si>
  <si>
    <t>Bourbon County</t>
  </si>
  <si>
    <t>042</t>
  </si>
  <si>
    <t>Bowling Green Independent</t>
  </si>
  <si>
    <t>045</t>
  </si>
  <si>
    <t>Boyd County</t>
  </si>
  <si>
    <t>051</t>
  </si>
  <si>
    <t>Boyle County</t>
  </si>
  <si>
    <t>055</t>
  </si>
  <si>
    <t>Bracken County</t>
  </si>
  <si>
    <t>061</t>
  </si>
  <si>
    <t>Breathitt County</t>
  </si>
  <si>
    <t>065</t>
  </si>
  <si>
    <t>Breckinridge County</t>
  </si>
  <si>
    <t>071</t>
  </si>
  <si>
    <t>Bullitt County</t>
  </si>
  <si>
    <t>072</t>
  </si>
  <si>
    <t>Burgin Independent</t>
  </si>
  <si>
    <t>075</t>
  </si>
  <si>
    <t>Butler County</t>
  </si>
  <si>
    <t>081</t>
  </si>
  <si>
    <t>Caldwell County</t>
  </si>
  <si>
    <t>085</t>
  </si>
  <si>
    <t>Calloway County</t>
  </si>
  <si>
    <t>091</t>
  </si>
  <si>
    <t>Campbell County</t>
  </si>
  <si>
    <t>092</t>
  </si>
  <si>
    <t>Campbellsville Independent</t>
  </si>
  <si>
    <t>095</t>
  </si>
  <si>
    <t>Carlisle County</t>
  </si>
  <si>
    <t>101</t>
  </si>
  <si>
    <t>Carroll County</t>
  </si>
  <si>
    <t>105</t>
  </si>
  <si>
    <t>Carter County</t>
  </si>
  <si>
    <t>111</t>
  </si>
  <si>
    <t>Casey County</t>
  </si>
  <si>
    <t>113</t>
  </si>
  <si>
    <t>Caverna Independent</t>
  </si>
  <si>
    <t>115</t>
  </si>
  <si>
    <t>Christian County</t>
  </si>
  <si>
    <t>121</t>
  </si>
  <si>
    <t>Clark County</t>
  </si>
  <si>
    <t>125</t>
  </si>
  <si>
    <t>Clay County</t>
  </si>
  <si>
    <t>131</t>
  </si>
  <si>
    <t>Clinton County</t>
  </si>
  <si>
    <t>132</t>
  </si>
  <si>
    <t>Cloverport Independent</t>
  </si>
  <si>
    <t>133</t>
  </si>
  <si>
    <t>Corbin Independent</t>
  </si>
  <si>
    <t>134</t>
  </si>
  <si>
    <t>Covington Independent</t>
  </si>
  <si>
    <t>135</t>
  </si>
  <si>
    <t>Crittenden County</t>
  </si>
  <si>
    <t>141</t>
  </si>
  <si>
    <t>Cumberland County</t>
  </si>
  <si>
    <t>143</t>
  </si>
  <si>
    <t>Danville Independent</t>
  </si>
  <si>
    <t>145</t>
  </si>
  <si>
    <t>Daviess County</t>
  </si>
  <si>
    <t>146</t>
  </si>
  <si>
    <t>Dawson Springs Independent</t>
  </si>
  <si>
    <t>147</t>
  </si>
  <si>
    <t>Dayton Independent</t>
  </si>
  <si>
    <t>149</t>
  </si>
  <si>
    <t>East Bernstadt Independent</t>
  </si>
  <si>
    <t>151</t>
  </si>
  <si>
    <t>Edmonson County</t>
  </si>
  <si>
    <t>152</t>
  </si>
  <si>
    <t>Elizabethtown Independent</t>
  </si>
  <si>
    <t>155</t>
  </si>
  <si>
    <t>Elliott County</t>
  </si>
  <si>
    <t>156</t>
  </si>
  <si>
    <t>Eminence Independent</t>
  </si>
  <si>
    <t>157</t>
  </si>
  <si>
    <t>Erlanger-Elsmere Independent</t>
  </si>
  <si>
    <t>161</t>
  </si>
  <si>
    <t>Estill County</t>
  </si>
  <si>
    <t>162</t>
  </si>
  <si>
    <t>Fairview Independent</t>
  </si>
  <si>
    <t>165</t>
  </si>
  <si>
    <t>Fayette County</t>
  </si>
  <si>
    <t>171</t>
  </si>
  <si>
    <t>Fleming County</t>
  </si>
  <si>
    <t>175</t>
  </si>
  <si>
    <t>Floyd County</t>
  </si>
  <si>
    <t>176</t>
  </si>
  <si>
    <t>Fort Thomas Independent</t>
  </si>
  <si>
    <t>177</t>
  </si>
  <si>
    <t>Frankfort Independent</t>
  </si>
  <si>
    <t>181</t>
  </si>
  <si>
    <t>Franklin County</t>
  </si>
  <si>
    <t>185</t>
  </si>
  <si>
    <t>Fulton County</t>
  </si>
  <si>
    <t>186</t>
  </si>
  <si>
    <t>Fulton Independent</t>
  </si>
  <si>
    <t>191</t>
  </si>
  <si>
    <t>Gallatin County</t>
  </si>
  <si>
    <t>195</t>
  </si>
  <si>
    <t>Garrard County</t>
  </si>
  <si>
    <t>197</t>
  </si>
  <si>
    <t>Glasgow Independent</t>
  </si>
  <si>
    <t>201</t>
  </si>
  <si>
    <t>Grant County</t>
  </si>
  <si>
    <t>205</t>
  </si>
  <si>
    <t>Graves County</t>
  </si>
  <si>
    <t>211</t>
  </si>
  <si>
    <t>Grayson County</t>
  </si>
  <si>
    <t>215</t>
  </si>
  <si>
    <t>Green County</t>
  </si>
  <si>
    <t>221</t>
  </si>
  <si>
    <t>Greenup County</t>
  </si>
  <si>
    <t>225</t>
  </si>
  <si>
    <t>Hancock County</t>
  </si>
  <si>
    <t>231</t>
  </si>
  <si>
    <t>Hardin County</t>
  </si>
  <si>
    <t>235</t>
  </si>
  <si>
    <t>Harlan County</t>
  </si>
  <si>
    <t>236</t>
  </si>
  <si>
    <t>Harlan Independent</t>
  </si>
  <si>
    <t>241</t>
  </si>
  <si>
    <t>Harrison County</t>
  </si>
  <si>
    <t>245</t>
  </si>
  <si>
    <t>Hart County</t>
  </si>
  <si>
    <t>246</t>
  </si>
  <si>
    <t>Hazard Independent</t>
  </si>
  <si>
    <t>251</t>
  </si>
  <si>
    <t>Henderson County</t>
  </si>
  <si>
    <t>255</t>
  </si>
  <si>
    <t>Henry County</t>
  </si>
  <si>
    <t>261</t>
  </si>
  <si>
    <t>Hickman County</t>
  </si>
  <si>
    <t>265</t>
  </si>
  <si>
    <t>Hopkins County</t>
  </si>
  <si>
    <t>271</t>
  </si>
  <si>
    <t>Jackson County</t>
  </si>
  <si>
    <t>272</t>
  </si>
  <si>
    <t>Jackson Independent</t>
  </si>
  <si>
    <t>275</t>
  </si>
  <si>
    <t>Jefferson County</t>
  </si>
  <si>
    <t>276</t>
  </si>
  <si>
    <t>Jenkins Independent</t>
  </si>
  <si>
    <t>281</t>
  </si>
  <si>
    <t>Jessamine County</t>
  </si>
  <si>
    <t>285</t>
  </si>
  <si>
    <t>Johnson County</t>
  </si>
  <si>
    <t>291</t>
  </si>
  <si>
    <t>Kenton County</t>
  </si>
  <si>
    <t>295</t>
  </si>
  <si>
    <t>Knott County</t>
  </si>
  <si>
    <t>301</t>
  </si>
  <si>
    <t>Knox County</t>
  </si>
  <si>
    <t>305</t>
  </si>
  <si>
    <t>Larue County</t>
  </si>
  <si>
    <t>311</t>
  </si>
  <si>
    <t>Laurel County</t>
  </si>
  <si>
    <t>315</t>
  </si>
  <si>
    <t>Lawrence County</t>
  </si>
  <si>
    <t>321</t>
  </si>
  <si>
    <t>Lee County</t>
  </si>
  <si>
    <t>325</t>
  </si>
  <si>
    <t>Leslie County</t>
  </si>
  <si>
    <t>331</t>
  </si>
  <si>
    <t>Letcher County</t>
  </si>
  <si>
    <t>335</t>
  </si>
  <si>
    <t>Lewis County</t>
  </si>
  <si>
    <t>341</t>
  </si>
  <si>
    <t>Lincoln County</t>
  </si>
  <si>
    <t>345</t>
  </si>
  <si>
    <t>Livingston County</t>
  </si>
  <si>
    <t>351</t>
  </si>
  <si>
    <t>Logan County</t>
  </si>
  <si>
    <t>354</t>
  </si>
  <si>
    <t>Ludlow Independent</t>
  </si>
  <si>
    <t>361</t>
  </si>
  <si>
    <t>Lyon County</t>
  </si>
  <si>
    <t>365</t>
  </si>
  <si>
    <t>Madison County</t>
  </si>
  <si>
    <t>371</t>
  </si>
  <si>
    <t>Magoffin County</t>
  </si>
  <si>
    <t>375</t>
  </si>
  <si>
    <t>Marion County</t>
  </si>
  <si>
    <t>381</t>
  </si>
  <si>
    <t>Marshall County</t>
  </si>
  <si>
    <t>385</t>
  </si>
  <si>
    <t>Martin County</t>
  </si>
  <si>
    <t>391</t>
  </si>
  <si>
    <t>Mason County</t>
  </si>
  <si>
    <t>392</t>
  </si>
  <si>
    <t>Mayfield Independent</t>
  </si>
  <si>
    <t>395</t>
  </si>
  <si>
    <t>McCracken County</t>
  </si>
  <si>
    <t>401</t>
  </si>
  <si>
    <t>McCreary County</t>
  </si>
  <si>
    <t>405</t>
  </si>
  <si>
    <t>McLean County</t>
  </si>
  <si>
    <t>411</t>
  </si>
  <si>
    <t>Meade County</t>
  </si>
  <si>
    <t>415</t>
  </si>
  <si>
    <t>Menifee County</t>
  </si>
  <si>
    <t>421</t>
  </si>
  <si>
    <t>Mercer County</t>
  </si>
  <si>
    <t>425</t>
  </si>
  <si>
    <t>Metcalfe County</t>
  </si>
  <si>
    <t>426</t>
  </si>
  <si>
    <t>Middlesboro Independent</t>
  </si>
  <si>
    <t>431</t>
  </si>
  <si>
    <t>Monroe County</t>
  </si>
  <si>
    <t>435</t>
  </si>
  <si>
    <t>Montgomery County</t>
  </si>
  <si>
    <t>441</t>
  </si>
  <si>
    <t>Morgan County</t>
  </si>
  <si>
    <t>445</t>
  </si>
  <si>
    <t>Muhlenberg County</t>
  </si>
  <si>
    <t>446</t>
  </si>
  <si>
    <t>Murray Independent</t>
  </si>
  <si>
    <t>451</t>
  </si>
  <si>
    <t>Nelson County</t>
  </si>
  <si>
    <t>452</t>
  </si>
  <si>
    <t>Newport Independent</t>
  </si>
  <si>
    <t>455</t>
  </si>
  <si>
    <t>Nicholas County</t>
  </si>
  <si>
    <t>461</t>
  </si>
  <si>
    <t>Ohio County</t>
  </si>
  <si>
    <t>465</t>
  </si>
  <si>
    <t>Oldham County</t>
  </si>
  <si>
    <t>471</t>
  </si>
  <si>
    <t>Owen County</t>
  </si>
  <si>
    <t>472</t>
  </si>
  <si>
    <t>Owensboro Independent</t>
  </si>
  <si>
    <t>475</t>
  </si>
  <si>
    <t>Owsley County</t>
  </si>
  <si>
    <t>476</t>
  </si>
  <si>
    <t>Paducah Independent</t>
  </si>
  <si>
    <t>477</t>
  </si>
  <si>
    <t>Paintsville Independent</t>
  </si>
  <si>
    <t>478</t>
  </si>
  <si>
    <t>Paris Independent</t>
  </si>
  <si>
    <t>481</t>
  </si>
  <si>
    <t>Pendleton County</t>
  </si>
  <si>
    <t>485</t>
  </si>
  <si>
    <t>Perry County</t>
  </si>
  <si>
    <t>491</t>
  </si>
  <si>
    <t>Pike County</t>
  </si>
  <si>
    <t>492</t>
  </si>
  <si>
    <t>Pikeville Independent</t>
  </si>
  <si>
    <t>493</t>
  </si>
  <si>
    <t>Pineville Independent</t>
  </si>
  <si>
    <t>495</t>
  </si>
  <si>
    <t>Powell County</t>
  </si>
  <si>
    <t>501</t>
  </si>
  <si>
    <t>Pulaski County</t>
  </si>
  <si>
    <t>502</t>
  </si>
  <si>
    <t>Raceland Independent</t>
  </si>
  <si>
    <t>505</t>
  </si>
  <si>
    <t>Robertson County</t>
  </si>
  <si>
    <t>511</t>
  </si>
  <si>
    <t>Rockcastle County</t>
  </si>
  <si>
    <t>515</t>
  </si>
  <si>
    <t>Rowan County</t>
  </si>
  <si>
    <t>521</t>
  </si>
  <si>
    <t>Russell County</t>
  </si>
  <si>
    <t>522</t>
  </si>
  <si>
    <t>Russell Independent</t>
  </si>
  <si>
    <t>523</t>
  </si>
  <si>
    <t>Russellville Independent</t>
  </si>
  <si>
    <t>524</t>
  </si>
  <si>
    <t>Science Hill Independent</t>
  </si>
  <si>
    <t>525</t>
  </si>
  <si>
    <t>Scott County</t>
  </si>
  <si>
    <t>531</t>
  </si>
  <si>
    <t>Shelby County</t>
  </si>
  <si>
    <t>535</t>
  </si>
  <si>
    <t>Simpson County</t>
  </si>
  <si>
    <t>536</t>
  </si>
  <si>
    <t>Somerset Independent</t>
  </si>
  <si>
    <t>537</t>
  </si>
  <si>
    <t>Southgate Independent</t>
  </si>
  <si>
    <t>541</t>
  </si>
  <si>
    <t>Spencer County</t>
  </si>
  <si>
    <t>545</t>
  </si>
  <si>
    <t>Taylor County</t>
  </si>
  <si>
    <t>551</t>
  </si>
  <si>
    <t>Todd County</t>
  </si>
  <si>
    <t>555</t>
  </si>
  <si>
    <t>Trigg County</t>
  </si>
  <si>
    <t>561</t>
  </si>
  <si>
    <t>Trimble County</t>
  </si>
  <si>
    <t>565</t>
  </si>
  <si>
    <t>Union County</t>
  </si>
  <si>
    <t>567</t>
  </si>
  <si>
    <t>Walton Verona Independent</t>
  </si>
  <si>
    <t>571</t>
  </si>
  <si>
    <t>Warren County</t>
  </si>
  <si>
    <t>575</t>
  </si>
  <si>
    <t>Washington County</t>
  </si>
  <si>
    <t>581</t>
  </si>
  <si>
    <t>Wayne County</t>
  </si>
  <si>
    <t>585</t>
  </si>
  <si>
    <t>Webster County</t>
  </si>
  <si>
    <t>591</t>
  </si>
  <si>
    <t>Whitley County</t>
  </si>
  <si>
    <t>592</t>
  </si>
  <si>
    <t>Williamsburg Independent</t>
  </si>
  <si>
    <t>593</t>
  </si>
  <si>
    <t>Williamstown Independent</t>
  </si>
  <si>
    <t>595</t>
  </si>
  <si>
    <t>Wolfe County</t>
  </si>
  <si>
    <t>601</t>
  </si>
  <si>
    <t>Woodford County</t>
  </si>
  <si>
    <t>HRA/Dental/ Vision</t>
  </si>
  <si>
    <t>Key Code:</t>
  </si>
  <si>
    <r>
      <rPr>
        <b/>
        <sz val="10"/>
        <color indexed="8"/>
        <rFont val="Arial"/>
        <family val="2"/>
      </rPr>
      <t>District #:</t>
    </r>
    <r>
      <rPr>
        <sz val="10"/>
        <color indexed="8"/>
        <rFont val="Arial"/>
        <family val="2"/>
      </rPr>
      <t xml:space="preserve">  District assigned KDE number</t>
    </r>
  </si>
  <si>
    <r>
      <rPr>
        <b/>
        <sz val="10"/>
        <color indexed="8"/>
        <rFont val="Arial"/>
        <family val="2"/>
      </rPr>
      <t>District Name:</t>
    </r>
    <r>
      <rPr>
        <sz val="10"/>
        <color indexed="8"/>
        <rFont val="Arial"/>
        <family val="2"/>
      </rPr>
      <t xml:space="preserve">  Name of district</t>
    </r>
  </si>
  <si>
    <t>Kentucky Department of Education</t>
  </si>
  <si>
    <t>Division of District Support</t>
  </si>
  <si>
    <t>District Financial Management Branch</t>
  </si>
  <si>
    <t>Total Payroll Related Payments</t>
  </si>
  <si>
    <t>Kentucky  Educational Network (KEN) services</t>
  </si>
  <si>
    <t>MUNIS Financial Mgt software and services</t>
  </si>
  <si>
    <t>Total Technology Related Payments</t>
  </si>
  <si>
    <t>Total On Behalf Payments</t>
  </si>
  <si>
    <r>
      <t xml:space="preserve">Total Technology Related Payments: </t>
    </r>
    <r>
      <rPr>
        <sz val="10"/>
        <color indexed="8"/>
        <rFont val="Arial"/>
        <family val="2"/>
      </rPr>
      <t>KIDS provides the document for the software and services payments paid by the Kentucky Department of Education (KDE) on-behalf of local school districts.</t>
    </r>
    <r>
      <rPr>
        <b/>
        <sz val="10"/>
        <color indexed="8"/>
        <rFont val="Arial"/>
        <family val="2"/>
      </rPr>
      <t xml:space="preserve"> </t>
    </r>
  </si>
  <si>
    <r>
      <t xml:space="preserve">Kentucky  Educational Network (KEN) services: </t>
    </r>
    <r>
      <rPr>
        <sz val="10"/>
        <color indexed="8"/>
        <rFont val="Arial"/>
        <family val="2"/>
      </rPr>
      <t>Provided by KIDS as part of the Technology On-Behalf Payments.</t>
    </r>
    <r>
      <rPr>
        <b/>
        <sz val="10"/>
        <color indexed="8"/>
        <rFont val="Arial"/>
        <family val="2"/>
      </rPr>
      <t xml:space="preserve"> </t>
    </r>
  </si>
  <si>
    <r>
      <t xml:space="preserve">MUNIS Financial Mgt software and services: </t>
    </r>
    <r>
      <rPr>
        <sz val="10"/>
        <color indexed="8"/>
        <rFont val="Arial"/>
        <family val="2"/>
      </rPr>
      <t xml:space="preserve">Provided by KIDS as part of the Technology On-Behalf Payments. </t>
    </r>
  </si>
  <si>
    <r>
      <t xml:space="preserve">McAfee Virus Protection software and services: </t>
    </r>
    <r>
      <rPr>
        <sz val="10"/>
        <color indexed="8"/>
        <rFont val="Arial"/>
        <family val="2"/>
      </rPr>
      <t xml:space="preserve">Provided by KIDS as part of the Technology On-Behalf Payments. </t>
    </r>
  </si>
  <si>
    <t>`</t>
  </si>
  <si>
    <r>
      <rPr>
        <b/>
        <sz val="10"/>
        <color indexed="8"/>
        <rFont val="Arial"/>
        <family val="2"/>
      </rPr>
      <t>Source:</t>
    </r>
    <r>
      <rPr>
        <sz val="10"/>
        <color indexed="8"/>
        <rFont val="Arial"/>
        <family val="2"/>
      </rPr>
      <t xml:space="preserve"> On Behalf Payment Information from TRS, KHRIS, SFCC, KDE and KY School Districts' Federal Reimbursement Payments</t>
    </r>
  </si>
  <si>
    <t>Teachers' Retirement System Kentucky website</t>
  </si>
  <si>
    <t>Office of Finance &amp; Operations</t>
  </si>
  <si>
    <t>Totals</t>
  </si>
  <si>
    <t>5% OBP Threshold</t>
  </si>
  <si>
    <r>
      <t xml:space="preserve">AT&amp;T Firewall Services: </t>
    </r>
    <r>
      <rPr>
        <sz val="10"/>
        <color indexed="8"/>
        <rFont val="Arial"/>
        <family val="2"/>
      </rPr>
      <t xml:space="preserve">Provided by KIDS as part of the Technology On-Behalf Payments. </t>
    </r>
  </si>
  <si>
    <t>TRS - GASB 68 - Schedule A</t>
  </si>
  <si>
    <t xml:space="preserve">Allocations" in the "GASB 68 Auditor's Report as of June 30, 2018" &amp; the "GASB 75 Auditor's </t>
  </si>
  <si>
    <r>
      <t xml:space="preserve">Total On Behalf Payments: </t>
    </r>
    <r>
      <rPr>
        <sz val="10"/>
        <color indexed="8"/>
        <rFont val="Arial"/>
        <family val="2"/>
      </rPr>
      <t xml:space="preserve">The Total On-Behalf Payments paid on-behalf of the school </t>
    </r>
  </si>
  <si>
    <t>Payments are received &amp; included in the payments.</t>
  </si>
  <si>
    <r>
      <rPr>
        <b/>
        <sz val="10"/>
        <color indexed="8"/>
        <rFont val="Arial"/>
        <family val="2"/>
      </rPr>
      <t>5% BOP Threshold:</t>
    </r>
    <r>
      <rPr>
        <sz val="10"/>
        <color indexed="8"/>
        <rFont val="Arial"/>
        <family val="2"/>
      </rPr>
      <t xml:space="preserve"> This is the threshold that the district has to meet.</t>
    </r>
  </si>
  <si>
    <r>
      <rPr>
        <b/>
        <sz val="10"/>
        <color rgb="FF000000"/>
        <rFont val="Arial"/>
        <family val="2"/>
      </rPr>
      <t xml:space="preserve">NOTE: </t>
    </r>
    <r>
      <rPr>
        <sz val="10"/>
        <color indexed="8"/>
        <rFont val="Arial"/>
        <family val="2"/>
      </rPr>
      <t xml:space="preserve">The final TRS On Behalf Payments for FY19-20 comes from the "Schedule of Employer </t>
    </r>
  </si>
  <si>
    <t>Report as of June 30, 2019" as found on the</t>
  </si>
  <si>
    <t xml:space="preserve">districts and shall be reported in the FY2020 Audited AFR's, once the final TRS On Behalf </t>
  </si>
  <si>
    <t>Total TRS On Behalf Payments</t>
  </si>
  <si>
    <t>TRS - GASB 75
MIF Appendix A</t>
  </si>
  <si>
    <t>TRS - GASB 75
LIF Appendix A</t>
  </si>
  <si>
    <t>Life 
Insurance</t>
  </si>
  <si>
    <t>Health 
Insurance</t>
  </si>
  <si>
    <t>Administrative
Fee</t>
  </si>
  <si>
    <t>TRS - GASB 75 - MIF Appendix A</t>
  </si>
  <si>
    <t>TRS - GASB 75 - LIF Appendix A</t>
  </si>
  <si>
    <r>
      <rPr>
        <b/>
        <sz val="12"/>
        <color rgb="FF0000FF"/>
        <rFont val="Arial"/>
        <family val="2"/>
      </rPr>
      <t>NOTE:</t>
    </r>
    <r>
      <rPr>
        <sz val="10"/>
        <color rgb="FF0000FF"/>
        <rFont val="Arial"/>
        <family val="2"/>
      </rPr>
      <t xml:space="preserve"> </t>
    </r>
    <r>
      <rPr>
        <sz val="10"/>
        <color indexed="8"/>
        <rFont val="Arial"/>
        <family val="2"/>
      </rPr>
      <t>The final TRS On Behalf Payments comes from the "</t>
    </r>
    <r>
      <rPr>
        <sz val="10"/>
        <color rgb="FF0000FF"/>
        <rFont val="Arial"/>
        <family val="2"/>
      </rPr>
      <t>Schedule of Employer Allocations (Schedule A &amp; Appendix A)</t>
    </r>
    <r>
      <rPr>
        <sz val="10"/>
        <color indexed="8"/>
        <rFont val="Arial"/>
        <family val="2"/>
      </rPr>
      <t>" in the most recent "GASB 68 &amp; GASB 75- Auditor's Report as posted on the</t>
    </r>
  </si>
  <si>
    <t>SFCC Debt 
Service 
Payments</t>
  </si>
  <si>
    <r>
      <rPr>
        <b/>
        <sz val="12"/>
        <color rgb="FF0000FF"/>
        <rFont val="Arial"/>
        <family val="2"/>
      </rPr>
      <t>NOTE:</t>
    </r>
    <r>
      <rPr>
        <b/>
        <sz val="10"/>
        <color indexed="8"/>
        <rFont val="Arial"/>
        <family val="2"/>
      </rPr>
      <t xml:space="preserve"> </t>
    </r>
    <r>
      <rPr>
        <sz val="10"/>
        <color rgb="FF000000"/>
        <rFont val="Arial"/>
        <family val="2"/>
      </rPr>
      <t>Individual</t>
    </r>
    <r>
      <rPr>
        <sz val="10"/>
        <color indexed="8"/>
        <rFont val="Arial"/>
        <family val="2"/>
      </rPr>
      <t xml:space="preserve"> reports are posted on the On Behalf Payments website for each item listed in this report.</t>
    </r>
  </si>
  <si>
    <r>
      <rPr>
        <b/>
        <sz val="10"/>
        <color indexed="8"/>
        <rFont val="Arial"/>
        <family val="2"/>
      </rPr>
      <t xml:space="preserve">TRS - GASB 75 - MIF Appendix A: </t>
    </r>
    <r>
      <rPr>
        <sz val="10"/>
        <color indexed="8"/>
        <rFont val="Arial"/>
        <family val="2"/>
      </rPr>
      <t>Teachers' Retirement System's On-Behalf Payment (</t>
    </r>
    <r>
      <rPr>
        <sz val="10"/>
        <color rgb="FF0000FF"/>
        <rFont val="Arial"/>
        <family val="2"/>
      </rPr>
      <t>NOTE:</t>
    </r>
    <r>
      <rPr>
        <sz val="10"/>
        <color indexed="8"/>
        <rFont val="Arial"/>
        <family val="2"/>
      </rPr>
      <t xml:space="preserve"> The Medical Insurance Fund (MIF) State Totals are from the "Appendix A" report)</t>
    </r>
  </si>
  <si>
    <r>
      <rPr>
        <b/>
        <sz val="10"/>
        <color indexed="8"/>
        <rFont val="Arial"/>
        <family val="2"/>
      </rPr>
      <t xml:space="preserve">TRS - GASB 75 - LIF Appendix A: </t>
    </r>
    <r>
      <rPr>
        <sz val="10"/>
        <color indexed="8"/>
        <rFont val="Arial"/>
        <family val="2"/>
      </rPr>
      <t>Teachers' Retirement System's On-Behalf Payment (</t>
    </r>
    <r>
      <rPr>
        <sz val="10"/>
        <color rgb="FF0000FF"/>
        <rFont val="Arial"/>
        <family val="2"/>
      </rPr>
      <t>NOTE:</t>
    </r>
    <r>
      <rPr>
        <sz val="10"/>
        <color indexed="8"/>
        <rFont val="Arial"/>
        <family val="2"/>
      </rPr>
      <t xml:space="preserve"> The Life Insurance Fund (LIF) State Totals are from the "Appendix A" report)</t>
    </r>
  </si>
  <si>
    <r>
      <rPr>
        <b/>
        <sz val="10"/>
        <color indexed="8"/>
        <rFont val="Arial"/>
        <family val="2"/>
      </rPr>
      <t>TRS - GASB 68 - Schedule A:</t>
    </r>
    <r>
      <rPr>
        <sz val="10"/>
        <color indexed="8"/>
        <rFont val="Arial"/>
        <family val="2"/>
      </rPr>
      <t xml:space="preserve">  Teachers' Retirement System's On-Behalf Payment (</t>
    </r>
    <r>
      <rPr>
        <sz val="10"/>
        <color rgb="FF0000FF"/>
        <rFont val="Arial"/>
        <family val="2"/>
      </rPr>
      <t>NOTE</t>
    </r>
    <r>
      <rPr>
        <sz val="10"/>
        <color indexed="8"/>
        <rFont val="Arial"/>
        <family val="2"/>
      </rPr>
      <t>: These totals are from the "Schedule A".)</t>
    </r>
  </si>
  <si>
    <r>
      <t xml:space="preserve">Health Insurance: </t>
    </r>
    <r>
      <rPr>
        <sz val="10"/>
        <color indexed="8"/>
        <rFont val="Arial"/>
        <family val="2"/>
      </rPr>
      <t>State payment for Health Insurance made on behalf of the school districts provided from KHRIS bill.</t>
    </r>
  </si>
  <si>
    <r>
      <t xml:space="preserve">Life Insurance:  </t>
    </r>
    <r>
      <rPr>
        <sz val="10"/>
        <color indexed="8"/>
        <rFont val="Arial"/>
        <family val="2"/>
      </rPr>
      <t>State payment for Life Insurance made on behalf of the school districts provided from KHRIS bill.</t>
    </r>
  </si>
  <si>
    <r>
      <t xml:space="preserve">Administrative Fee:  </t>
    </r>
    <r>
      <rPr>
        <sz val="10"/>
        <color indexed="8"/>
        <rFont val="Arial"/>
        <family val="2"/>
      </rPr>
      <t>State payment for Administrative Fees made on behalf of the school districts provided from KHRIS bill.</t>
    </r>
  </si>
  <si>
    <r>
      <t xml:space="preserve">HRA/Dental/Vision:  </t>
    </r>
    <r>
      <rPr>
        <sz val="10"/>
        <color indexed="8"/>
        <rFont val="Arial"/>
        <family val="2"/>
      </rPr>
      <t>State payment for HRA/Dental/Vision Premiums made on behalf of the school districts provided from KHRIS bill.</t>
    </r>
  </si>
  <si>
    <r>
      <t xml:space="preserve">Federal Reimbursement:  </t>
    </r>
    <r>
      <rPr>
        <sz val="10"/>
        <color rgb="FF000000"/>
        <rFont val="Arial"/>
        <family val="2"/>
      </rPr>
      <t xml:space="preserve">Totals paid for the </t>
    </r>
    <r>
      <rPr>
        <sz val="10"/>
        <color indexed="8"/>
        <rFont val="Arial"/>
        <family val="2"/>
      </rPr>
      <t>Federal Reimbursement for Health Benefits paid on behalf of the federally funded employees. (</t>
    </r>
    <r>
      <rPr>
        <sz val="10"/>
        <color rgb="FF0000FF"/>
        <rFont val="Arial"/>
        <family val="2"/>
      </rPr>
      <t>NOTE:</t>
    </r>
    <r>
      <rPr>
        <sz val="10"/>
        <color indexed="8"/>
        <rFont val="Arial"/>
        <family val="2"/>
      </rPr>
      <t xml:space="preserve"> The Federal Reimbursement amount is subtracted from the total Health Insurance, Life Insurance, Administrative Fee, and HRA/Dental/Vision amount)</t>
    </r>
  </si>
  <si>
    <r>
      <rPr>
        <b/>
        <sz val="10"/>
        <color indexed="8"/>
        <rFont val="Arial"/>
        <family val="2"/>
      </rPr>
      <t>Total Payroll Related Payments:</t>
    </r>
    <r>
      <rPr>
        <sz val="10"/>
        <color indexed="8"/>
        <rFont val="Arial"/>
        <family val="2"/>
      </rPr>
      <t xml:space="preserve"> This total includes the TRS, Health Insurance, Life Insurance, Administrative Fee,  HRA/Dental/Vision </t>
    </r>
    <r>
      <rPr>
        <b/>
        <sz val="10"/>
        <color rgb="FF000000"/>
        <rFont val="Arial"/>
        <family val="2"/>
      </rPr>
      <t>minus</t>
    </r>
    <r>
      <rPr>
        <sz val="10"/>
        <color indexed="8"/>
        <rFont val="Arial"/>
        <family val="2"/>
      </rPr>
      <t xml:space="preserve"> the Federal Reimbursement payments. </t>
    </r>
  </si>
  <si>
    <r>
      <t xml:space="preserve">Total On Behalf Payments: </t>
    </r>
    <r>
      <rPr>
        <sz val="10"/>
        <color indexed="8"/>
        <rFont val="Arial"/>
        <family val="2"/>
      </rPr>
      <t>The Total On-Behalf Payments paid on-behalf of the school districts and shall be reported in the Audited AFR/BS.</t>
    </r>
  </si>
  <si>
    <r>
      <t xml:space="preserve">SFCC Debt Service Payments: </t>
    </r>
    <r>
      <rPr>
        <sz val="10"/>
        <color indexed="8"/>
        <rFont val="Arial"/>
        <family val="2"/>
      </rPr>
      <t>SFCC provides the document that consists of the debt service payments paid by SFCC on behalf of school districts. (</t>
    </r>
    <r>
      <rPr>
        <sz val="10"/>
        <color rgb="FFC00000"/>
        <rFont val="Arial"/>
        <family val="2"/>
      </rPr>
      <t>NOTE:</t>
    </r>
    <r>
      <rPr>
        <sz val="10"/>
        <color indexed="8"/>
        <rFont val="Arial"/>
        <family val="2"/>
      </rPr>
      <t xml:space="preserve"> KISTA will no longer be reported)</t>
    </r>
  </si>
  <si>
    <t>On Behalf Payments Summary Report FY2024-2025</t>
  </si>
  <si>
    <t>Trellix Virus Protection software and services</t>
  </si>
  <si>
    <t>Updated 7/22/25</t>
  </si>
  <si>
    <r>
      <rPr>
        <b/>
        <sz val="10"/>
        <color indexed="8"/>
        <rFont val="Arial"/>
        <family val="2"/>
      </rPr>
      <t>Generated:</t>
    </r>
    <r>
      <rPr>
        <sz val="10"/>
        <color indexed="8"/>
        <rFont val="Arial"/>
        <family val="2"/>
      </rPr>
      <t xml:space="preserve"> 7/22/25</t>
    </r>
  </si>
  <si>
    <r>
      <rPr>
        <b/>
        <sz val="10"/>
        <color rgb="FF000000"/>
        <rFont val="Arial"/>
        <family val="2"/>
      </rPr>
      <t>KDE USE:</t>
    </r>
    <r>
      <rPr>
        <sz val="10"/>
        <color indexed="8"/>
        <rFont val="Arial"/>
        <family val="2"/>
      </rPr>
      <t xml:space="preserve"> F:\audits_trans\health_ins\On _behalf_Payments\FY2024-25 On-Behalf Payments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</si>
</sst>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2" x14ac:knownFonts="1"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9.85"/>
      <color indexed="8"/>
      <name val="Times New Roman"/>
      <family val="1"/>
    </font>
    <font>
      <sz val="10"/>
      <name val="Arial"/>
      <family val="2"/>
    </font>
    <font>
      <b/>
      <sz val="13.5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u/>
      <sz val="10"/>
      <color theme="10"/>
      <name val="MS Sans Serif"/>
      <family val="2"/>
    </font>
    <font>
      <sz val="10"/>
      <color theme="1"/>
      <name val="Arial"/>
      <family val="2"/>
    </font>
    <font>
      <b/>
      <sz val="12"/>
      <color rgb="FF0033CC"/>
      <name val="Arial"/>
      <family val="2"/>
    </font>
    <font>
      <sz val="12"/>
      <color rgb="FF0033CC"/>
      <name val="MS Sans Serif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b/>
      <sz val="13.5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MS Sans Serif"/>
      <family val="2"/>
    </font>
    <font>
      <sz val="11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4"/>
      <color indexed="8"/>
      <name val="Arial"/>
      <family val="2"/>
    </font>
    <font>
      <b/>
      <sz val="10"/>
      <color rgb="FF000000"/>
      <name val="Arial"/>
      <family val="2"/>
    </font>
    <font>
      <sz val="14"/>
      <color rgb="FFC00000"/>
      <name val="Arial"/>
      <family val="2"/>
    </font>
    <font>
      <sz val="10"/>
      <color rgb="FF000000"/>
      <name val="Arial"/>
      <family val="2"/>
    </font>
    <font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</cellStyleXfs>
  <cellXfs count="106">
    <xf numFmtId="0" fontId="0" fillId="0" borderId="0" xfId="0"/>
    <xf numFmtId="0" fontId="5" fillId="0" borderId="0" xfId="5" applyFont="1"/>
    <xf numFmtId="0" fontId="6" fillId="0" borderId="0" xfId="5" applyFont="1" applyAlignment="1">
      <alignment horizontal="center" wrapText="1"/>
    </xf>
    <xf numFmtId="0" fontId="6" fillId="0" borderId="0" xfId="5" applyFont="1"/>
    <xf numFmtId="43" fontId="7" fillId="0" borderId="0" xfId="2" applyFont="1" applyFill="1" applyBorder="1" applyAlignment="1" applyProtection="1"/>
    <xf numFmtId="0" fontId="3" fillId="0" borderId="1" xfId="6" applyFont="1" applyBorder="1"/>
    <xf numFmtId="43" fontId="5" fillId="0" borderId="0" xfId="0" applyNumberFormat="1" applyFont="1" applyAlignment="1">
      <alignment vertical="center"/>
    </xf>
    <xf numFmtId="43" fontId="5" fillId="0" borderId="0" xfId="2" applyFont="1" applyFill="1" applyBorder="1" applyAlignment="1" applyProtection="1"/>
    <xf numFmtId="44" fontId="5" fillId="0" borderId="1" xfId="0" applyNumberFormat="1" applyFont="1" applyBorder="1" applyAlignment="1">
      <alignment vertical="center"/>
    </xf>
    <xf numFmtId="0" fontId="0" fillId="0" borderId="0" xfId="0" applyAlignment="1">
      <alignment horizontal="left" indent="1"/>
    </xf>
    <xf numFmtId="0" fontId="6" fillId="0" borderId="0" xfId="5" applyFont="1" applyAlignment="1">
      <alignment horizontal="left" indent="1"/>
    </xf>
    <xf numFmtId="0" fontId="3" fillId="0" borderId="2" xfId="7" applyBorder="1" applyAlignment="1">
      <alignment horizontal="center"/>
    </xf>
    <xf numFmtId="0" fontId="6" fillId="0" borderId="3" xfId="5" applyFont="1" applyBorder="1"/>
    <xf numFmtId="0" fontId="5" fillId="0" borderId="0" xfId="5" applyFont="1" applyAlignment="1">
      <alignment horizontal="left" indent="1"/>
    </xf>
    <xf numFmtId="44" fontId="5" fillId="0" borderId="1" xfId="3" applyFont="1" applyFill="1" applyBorder="1" applyAlignment="1">
      <alignment horizontal="center" vertical="center"/>
    </xf>
    <xf numFmtId="44" fontId="5" fillId="0" borderId="6" xfId="1" applyNumberFormat="1" applyFont="1" applyFill="1" applyBorder="1" applyAlignment="1" applyProtection="1">
      <alignment horizontal="left"/>
    </xf>
    <xf numFmtId="44" fontId="5" fillId="0" borderId="1" xfId="1" applyNumberFormat="1" applyFont="1" applyFill="1" applyBorder="1" applyAlignment="1" applyProtection="1">
      <alignment horizontal="left"/>
    </xf>
    <xf numFmtId="0" fontId="10" fillId="0" borderId="0" xfId="5" applyFont="1"/>
    <xf numFmtId="0" fontId="11" fillId="0" borderId="0" xfId="0" applyFont="1"/>
    <xf numFmtId="0" fontId="4" fillId="0" borderId="4" xfId="5" applyFont="1" applyBorder="1" applyAlignment="1">
      <alignment horizontal="center" vertical="center"/>
    </xf>
    <xf numFmtId="44" fontId="5" fillId="0" borderId="1" xfId="0" applyNumberFormat="1" applyFont="1" applyBorder="1"/>
    <xf numFmtId="44" fontId="6" fillId="0" borderId="9" xfId="2" applyNumberFormat="1" applyFont="1" applyFill="1" applyBorder="1" applyAlignment="1" applyProtection="1"/>
    <xf numFmtId="44" fontId="6" fillId="0" borderId="9" xfId="0" applyNumberFormat="1" applyFont="1" applyBorder="1"/>
    <xf numFmtId="44" fontId="6" fillId="2" borderId="13" xfId="0" applyNumberFormat="1" applyFont="1" applyFill="1" applyBorder="1" applyAlignment="1">
      <alignment vertical="center"/>
    </xf>
    <xf numFmtId="44" fontId="6" fillId="2" borderId="13" xfId="2" applyNumberFormat="1" applyFont="1" applyFill="1" applyBorder="1" applyAlignment="1" applyProtection="1"/>
    <xf numFmtId="44" fontId="6" fillId="0" borderId="13" xfId="0" applyNumberFormat="1" applyFont="1" applyBorder="1"/>
    <xf numFmtId="44" fontId="6" fillId="0" borderId="8" xfId="1" applyNumberFormat="1" applyFont="1" applyFill="1" applyBorder="1" applyAlignment="1" applyProtection="1"/>
    <xf numFmtId="44" fontId="6" fillId="0" borderId="9" xfId="1" applyNumberFormat="1" applyFont="1" applyFill="1" applyBorder="1" applyAlignment="1" applyProtection="1"/>
    <xf numFmtId="44" fontId="6" fillId="0" borderId="11" xfId="1" applyNumberFormat="1" applyFont="1" applyFill="1" applyBorder="1" applyAlignment="1" applyProtection="1"/>
    <xf numFmtId="0" fontId="6" fillId="0" borderId="4" xfId="5" applyFont="1" applyBorder="1" applyAlignment="1">
      <alignment horizontal="right"/>
    </xf>
    <xf numFmtId="0" fontId="3" fillId="0" borderId="14" xfId="7" applyBorder="1" applyAlignment="1">
      <alignment horizontal="center"/>
    </xf>
    <xf numFmtId="0" fontId="3" fillId="0" borderId="15" xfId="6" applyFont="1" applyBorder="1"/>
    <xf numFmtId="44" fontId="5" fillId="0" borderId="15" xfId="0" applyNumberFormat="1" applyFont="1" applyBorder="1"/>
    <xf numFmtId="44" fontId="5" fillId="0" borderId="15" xfId="3" applyFont="1" applyFill="1" applyBorder="1" applyAlignment="1">
      <alignment horizontal="center" vertical="center"/>
    </xf>
    <xf numFmtId="44" fontId="5" fillId="0" borderId="15" xfId="0" applyNumberFormat="1" applyFont="1" applyBorder="1" applyAlignment="1">
      <alignment vertical="center"/>
    </xf>
    <xf numFmtId="44" fontId="6" fillId="2" borderId="16" xfId="2" applyNumberFormat="1" applyFont="1" applyFill="1" applyBorder="1" applyAlignment="1" applyProtection="1"/>
    <xf numFmtId="44" fontId="5" fillId="0" borderId="15" xfId="1" applyNumberFormat="1" applyFont="1" applyFill="1" applyBorder="1" applyAlignment="1" applyProtection="1">
      <alignment horizontal="left"/>
    </xf>
    <xf numFmtId="44" fontId="6" fillId="2" borderId="17" xfId="0" applyNumberFormat="1" applyFont="1" applyFill="1" applyBorder="1" applyAlignment="1">
      <alignment vertical="center"/>
    </xf>
    <xf numFmtId="44" fontId="6" fillId="2" borderId="18" xfId="5" applyNumberFormat="1" applyFont="1" applyFill="1" applyBorder="1"/>
    <xf numFmtId="0" fontId="6" fillId="0" borderId="19" xfId="5" applyFont="1" applyBorder="1" applyAlignment="1">
      <alignment horizontal="center" wrapText="1"/>
    </xf>
    <xf numFmtId="0" fontId="6" fillId="0" borderId="9" xfId="5" applyFont="1" applyBorder="1" applyAlignment="1">
      <alignment horizontal="center" wrapText="1"/>
    </xf>
    <xf numFmtId="43" fontId="12" fillId="0" borderId="9" xfId="2" applyFont="1" applyFill="1" applyBorder="1" applyAlignment="1" applyProtection="1">
      <alignment horizontal="center" wrapText="1"/>
    </xf>
    <xf numFmtId="0" fontId="6" fillId="2" borderId="13" xfId="5" applyFont="1" applyFill="1" applyBorder="1" applyAlignment="1">
      <alignment horizontal="center" wrapText="1"/>
    </xf>
    <xf numFmtId="0" fontId="13" fillId="0" borderId="0" xfId="0" applyFont="1"/>
    <xf numFmtId="0" fontId="14" fillId="0" borderId="0" xfId="4" applyFont="1" applyAlignment="1">
      <alignment horizontal="left" indent="5"/>
    </xf>
    <xf numFmtId="0" fontId="15" fillId="0" borderId="4" xfId="5" applyFont="1" applyBorder="1" applyAlignment="1">
      <alignment horizontal="center" vertical="center"/>
    </xf>
    <xf numFmtId="0" fontId="18" fillId="0" borderId="0" xfId="0" applyFont="1"/>
    <xf numFmtId="43" fontId="19" fillId="0" borderId="0" xfId="2" applyFont="1" applyFill="1" applyBorder="1" applyAlignment="1" applyProtection="1"/>
    <xf numFmtId="0" fontId="18" fillId="0" borderId="0" xfId="0" applyFont="1" applyAlignment="1">
      <alignment horizontal="left" indent="1"/>
    </xf>
    <xf numFmtId="0" fontId="21" fillId="0" borderId="0" xfId="5" applyFont="1"/>
    <xf numFmtId="0" fontId="22" fillId="0" borderId="0" xfId="4" applyFont="1" applyAlignment="1">
      <alignment horizontal="left"/>
    </xf>
    <xf numFmtId="0" fontId="23" fillId="0" borderId="19" xfId="5" applyFont="1" applyBorder="1" applyAlignment="1">
      <alignment horizontal="center" wrapText="1"/>
    </xf>
    <xf numFmtId="0" fontId="23" fillId="0" borderId="9" xfId="5" applyFont="1" applyBorder="1" applyAlignment="1">
      <alignment horizontal="center" wrapText="1"/>
    </xf>
    <xf numFmtId="0" fontId="23" fillId="2" borderId="20" xfId="5" applyFont="1" applyFill="1" applyBorder="1" applyAlignment="1">
      <alignment horizontal="center" wrapText="1"/>
    </xf>
    <xf numFmtId="0" fontId="24" fillId="0" borderId="13" xfId="5" applyFont="1" applyBorder="1" applyAlignment="1">
      <alignment horizontal="center" wrapText="1"/>
    </xf>
    <xf numFmtId="0" fontId="23" fillId="0" borderId="0" xfId="5" applyFont="1" applyAlignment="1">
      <alignment horizontal="center" wrapText="1"/>
    </xf>
    <xf numFmtId="0" fontId="25" fillId="0" borderId="14" xfId="7" applyFont="1" applyBorder="1" applyAlignment="1">
      <alignment horizontal="center"/>
    </xf>
    <xf numFmtId="0" fontId="25" fillId="0" borderId="15" xfId="6" applyFont="1" applyBorder="1"/>
    <xf numFmtId="44" fontId="23" fillId="2" borderId="21" xfId="5" applyNumberFormat="1" applyFont="1" applyFill="1" applyBorder="1"/>
    <xf numFmtId="44" fontId="26" fillId="0" borderId="15" xfId="5" applyNumberFormat="1" applyFont="1" applyBorder="1"/>
    <xf numFmtId="0" fontId="13" fillId="0" borderId="0" xfId="5" applyFont="1"/>
    <xf numFmtId="0" fontId="25" fillId="0" borderId="2" xfId="7" applyFont="1" applyBorder="1" applyAlignment="1">
      <alignment horizontal="center"/>
    </xf>
    <xf numFmtId="0" fontId="25" fillId="0" borderId="1" xfId="6" applyFont="1" applyBorder="1"/>
    <xf numFmtId="44" fontId="26" fillId="0" borderId="1" xfId="5" applyNumberFormat="1" applyFont="1" applyBorder="1"/>
    <xf numFmtId="44" fontId="13" fillId="0" borderId="0" xfId="5" applyNumberFormat="1" applyFont="1"/>
    <xf numFmtId="0" fontId="23" fillId="0" borderId="3" xfId="5" applyFont="1" applyBorder="1"/>
    <xf numFmtId="0" fontId="23" fillId="0" borderId="4" xfId="5" applyFont="1" applyBorder="1" applyAlignment="1">
      <alignment horizontal="right"/>
    </xf>
    <xf numFmtId="44" fontId="23" fillId="0" borderId="20" xfId="0" applyNumberFormat="1" applyFont="1" applyBorder="1"/>
    <xf numFmtId="44" fontId="24" fillId="0" borderId="1" xfId="5" applyNumberFormat="1" applyFont="1" applyBorder="1"/>
    <xf numFmtId="44" fontId="23" fillId="0" borderId="0" xfId="5" applyNumberFormat="1" applyFont="1"/>
    <xf numFmtId="0" fontId="23" fillId="0" borderId="0" xfId="5" applyFont="1"/>
    <xf numFmtId="44" fontId="9" fillId="0" borderId="17" xfId="3" applyFont="1" applyBorder="1"/>
    <xf numFmtId="44" fontId="9" fillId="0" borderId="5" xfId="3" applyFont="1" applyBorder="1"/>
    <xf numFmtId="44" fontId="9" fillId="0" borderId="12" xfId="3" applyFont="1" applyBorder="1"/>
    <xf numFmtId="44" fontId="6" fillId="0" borderId="10" xfId="0" applyNumberFormat="1" applyFont="1" applyBorder="1"/>
    <xf numFmtId="0" fontId="0" fillId="0" borderId="0" xfId="0" applyAlignment="1">
      <alignment horizontal="left" wrapText="1" indent="1"/>
    </xf>
    <xf numFmtId="0" fontId="5" fillId="0" borderId="0" xfId="0" applyFont="1"/>
    <xf numFmtId="0" fontId="27" fillId="0" borderId="0" xfId="5" applyFont="1" applyAlignment="1">
      <alignment vertical="center"/>
    </xf>
    <xf numFmtId="0" fontId="5" fillId="0" borderId="0" xfId="5" applyFont="1" applyAlignment="1">
      <alignment horizontal="left" indent="2"/>
    </xf>
    <xf numFmtId="44" fontId="4" fillId="0" borderId="4" xfId="5" applyNumberFormat="1" applyFont="1" applyBorder="1" applyAlignment="1">
      <alignment horizontal="center" vertical="center"/>
    </xf>
    <xf numFmtId="44" fontId="7" fillId="0" borderId="0" xfId="2" applyNumberFormat="1" applyFont="1" applyFill="1" applyBorder="1" applyAlignment="1" applyProtection="1"/>
    <xf numFmtId="44" fontId="0" fillId="0" borderId="0" xfId="0" applyNumberFormat="1" applyAlignment="1">
      <alignment horizontal="left" indent="1"/>
    </xf>
    <xf numFmtId="0" fontId="4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29" fillId="0" borderId="4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43" fontId="12" fillId="0" borderId="9" xfId="2" applyFont="1" applyFill="1" applyBorder="1" applyAlignment="1" applyProtection="1">
      <alignment horizontal="center" vertical="center" wrapText="1"/>
    </xf>
    <xf numFmtId="43" fontId="6" fillId="0" borderId="9" xfId="2" applyFont="1" applyFill="1" applyBorder="1" applyAlignment="1" applyProtection="1">
      <alignment horizontal="center" vertical="center" wrapText="1"/>
    </xf>
    <xf numFmtId="44" fontId="6" fillId="0" borderId="9" xfId="2" applyNumberFormat="1" applyFont="1" applyFill="1" applyBorder="1" applyAlignment="1" applyProtection="1">
      <alignment horizontal="center" vertical="center" wrapText="1"/>
    </xf>
    <xf numFmtId="43" fontId="16" fillId="0" borderId="9" xfId="2" applyFont="1" applyFill="1" applyBorder="1" applyAlignment="1" applyProtection="1">
      <alignment horizontal="center" vertical="center" wrapText="1"/>
    </xf>
    <xf numFmtId="43" fontId="6" fillId="2" borderId="10" xfId="2" applyFont="1" applyFill="1" applyBorder="1" applyAlignment="1" applyProtection="1">
      <alignment horizontal="center" vertical="center" wrapText="1"/>
    </xf>
    <xf numFmtId="43" fontId="6" fillId="0" borderId="8" xfId="1" applyFont="1" applyFill="1" applyBorder="1" applyAlignment="1" applyProtection="1">
      <alignment horizontal="center" vertical="center" wrapText="1"/>
    </xf>
    <xf numFmtId="43" fontId="6" fillId="0" borderId="9" xfId="1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0" xfId="5" applyFont="1" applyBorder="1" applyAlignment="1">
      <alignment horizontal="center" vertical="center" wrapText="1"/>
    </xf>
    <xf numFmtId="0" fontId="6" fillId="2" borderId="13" xfId="5" applyFont="1" applyFill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44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43" fontId="5" fillId="0" borderId="1" xfId="1" applyFont="1" applyFill="1" applyBorder="1" applyAlignment="1" applyProtection="1">
      <alignment vertical="center"/>
    </xf>
    <xf numFmtId="44" fontId="3" fillId="0" borderId="15" xfId="0" applyNumberFormat="1" applyFont="1" applyBorder="1" applyAlignment="1">
      <alignment horizontal="left"/>
    </xf>
    <xf numFmtId="44" fontId="3" fillId="0" borderId="1" xfId="0" applyNumberFormat="1" applyFont="1" applyBorder="1" applyAlignment="1">
      <alignment horizontal="left"/>
    </xf>
    <xf numFmtId="44" fontId="3" fillId="0" borderId="7" xfId="0" applyNumberFormat="1" applyFont="1" applyBorder="1" applyAlignment="1">
      <alignment horizontal="left"/>
    </xf>
  </cellXfs>
  <cellStyles count="10">
    <cellStyle name="Comma" xfId="1" builtinId="3"/>
    <cellStyle name="Comma 2" xfId="2" xr:uid="{00000000-0005-0000-0000-000001000000}"/>
    <cellStyle name="Currency" xfId="3" builtinId="4"/>
    <cellStyle name="Currency 2" xfId="8" xr:uid="{6F650A89-7623-4831-8FBC-9A1231B5D413}"/>
    <cellStyle name="Hyperlink" xfId="4" builtinId="8"/>
    <cellStyle name="Normal" xfId="0" builtinId="0"/>
    <cellStyle name="Normal 2" xfId="5" xr:uid="{00000000-0005-0000-0000-000005000000}"/>
    <cellStyle name="Normal 5" xfId="9" xr:uid="{8C3F67C9-E5AF-4712-9170-090B8287FADA}"/>
    <cellStyle name="Normal_2007-08_on_behalf_payments- draft" xfId="6" xr:uid="{00000000-0005-0000-0000-000006000000}"/>
    <cellStyle name="Normal_KTRS LSD ContributionsSHELL" xfId="7" xr:uid="{00000000-0005-0000-0000-00000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s.ky.gov/financial-reports-informatio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s.ky.gov/financial-reports-informatio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s.ky.gov/financial-reports-inform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5"/>
  <sheetViews>
    <sheetView zoomScaleNormal="100" workbookViewId="0">
      <pane xSplit="2" ySplit="3" topLeftCell="C173" activePane="bottomRight" state="frozen"/>
      <selection pane="topRight" activeCell="C1" sqref="C1"/>
      <selection pane="bottomLeft" activeCell="A3" sqref="A3"/>
      <selection pane="bottomRight" activeCell="H204" sqref="H204"/>
    </sheetView>
  </sheetViews>
  <sheetFormatPr defaultColWidth="9.33203125" defaultRowHeight="13.8" x14ac:dyDescent="0.25"/>
  <cols>
    <col min="1" max="1" width="7.6640625" style="1" customWidth="1"/>
    <col min="2" max="2" width="26.33203125" style="1" bestFit="1" customWidth="1"/>
    <col min="3" max="3" width="18.6640625" style="4" customWidth="1"/>
    <col min="4" max="4" width="22.109375" style="4" customWidth="1"/>
    <col min="5" max="5" width="15.6640625" style="4" customWidth="1"/>
    <col min="6" max="6" width="16.88671875" style="7" customWidth="1"/>
    <col min="7" max="7" width="14.88671875" style="4" customWidth="1"/>
    <col min="8" max="8" width="15.109375" style="80" customWidth="1"/>
    <col min="9" max="9" width="15.6640625" style="4" customWidth="1"/>
    <col min="10" max="10" width="16.44140625" style="47" customWidth="1"/>
    <col min="11" max="11" width="18.109375" style="4" customWidth="1"/>
    <col min="12" max="12" width="15.33203125" style="1" customWidth="1"/>
    <col min="13" max="13" width="15.44140625" style="1" customWidth="1"/>
    <col min="14" max="14" width="14.109375" style="1" bestFit="1" customWidth="1"/>
    <col min="15" max="15" width="15.44140625" style="1" customWidth="1"/>
    <col min="16" max="16" width="16.33203125" style="1" customWidth="1"/>
    <col min="17" max="17" width="18.33203125" style="1" customWidth="1"/>
    <col min="18" max="16384" width="9.33203125" style="1"/>
  </cols>
  <sheetData>
    <row r="1" spans="1:17" ht="25.2" customHeight="1" x14ac:dyDescent="0.25">
      <c r="B1" s="82"/>
      <c r="C1" s="82"/>
      <c r="D1" s="82"/>
      <c r="E1" s="82"/>
      <c r="F1" s="82"/>
      <c r="G1" s="82"/>
      <c r="H1" s="82" t="s">
        <v>398</v>
      </c>
      <c r="J1" s="83"/>
      <c r="K1" s="83" t="s">
        <v>400</v>
      </c>
      <c r="L1" s="82"/>
      <c r="M1" s="82"/>
      <c r="N1" s="82"/>
      <c r="O1" s="82"/>
      <c r="P1" s="82"/>
      <c r="Q1" s="82"/>
    </row>
    <row r="2" spans="1:17" ht="9.6" customHeight="1" thickBot="1" x14ac:dyDescent="0.3">
      <c r="B2" s="19"/>
      <c r="C2" s="19"/>
      <c r="D2" s="19"/>
      <c r="E2" s="19"/>
      <c r="F2" s="19"/>
      <c r="G2" s="19"/>
      <c r="H2" s="79"/>
      <c r="I2" s="84"/>
      <c r="J2" s="45"/>
      <c r="K2" s="19"/>
      <c r="L2" s="19"/>
      <c r="M2" s="19"/>
      <c r="N2" s="19"/>
      <c r="O2" s="19"/>
      <c r="P2" s="19"/>
      <c r="Q2" s="19"/>
    </row>
    <row r="3" spans="1:17" s="97" customFormat="1" ht="53.4" thickBot="1" x14ac:dyDescent="0.3">
      <c r="A3" s="85" t="s">
        <v>0</v>
      </c>
      <c r="B3" s="86" t="s">
        <v>1</v>
      </c>
      <c r="C3" s="87" t="s">
        <v>368</v>
      </c>
      <c r="D3" s="87" t="s">
        <v>377</v>
      </c>
      <c r="E3" s="87" t="s">
        <v>378</v>
      </c>
      <c r="F3" s="88" t="s">
        <v>380</v>
      </c>
      <c r="G3" s="88" t="s">
        <v>379</v>
      </c>
      <c r="H3" s="89" t="s">
        <v>381</v>
      </c>
      <c r="I3" s="88" t="s">
        <v>345</v>
      </c>
      <c r="J3" s="90" t="s">
        <v>2</v>
      </c>
      <c r="K3" s="91" t="s">
        <v>352</v>
      </c>
      <c r="L3" s="92" t="s">
        <v>353</v>
      </c>
      <c r="M3" s="93" t="s">
        <v>354</v>
      </c>
      <c r="N3" s="93" t="s">
        <v>399</v>
      </c>
      <c r="O3" s="94" t="s">
        <v>355</v>
      </c>
      <c r="P3" s="95" t="s">
        <v>385</v>
      </c>
      <c r="Q3" s="96" t="s">
        <v>356</v>
      </c>
    </row>
    <row r="4" spans="1:17" ht="13.2" x14ac:dyDescent="0.25">
      <c r="A4" s="30" t="s">
        <v>3</v>
      </c>
      <c r="B4" s="31" t="s">
        <v>4</v>
      </c>
      <c r="C4" s="32">
        <v>3326081</v>
      </c>
      <c r="D4" s="32">
        <v>295693</v>
      </c>
      <c r="E4" s="32">
        <v>8851</v>
      </c>
      <c r="F4" s="33">
        <v>4265049.5799999945</v>
      </c>
      <c r="G4" s="34">
        <v>4589</v>
      </c>
      <c r="H4" s="34">
        <v>36676</v>
      </c>
      <c r="I4" s="34">
        <v>78837.5</v>
      </c>
      <c r="J4" s="103">
        <v>402716.14000000013</v>
      </c>
      <c r="K4" s="35">
        <f>(C4+D4+E4+F4+G4+H4+I4-J4)</f>
        <v>7613060.9399999939</v>
      </c>
      <c r="L4" s="102">
        <v>52773.09</v>
      </c>
      <c r="M4" s="36">
        <v>15625.65</v>
      </c>
      <c r="N4" s="36">
        <v>1560.31</v>
      </c>
      <c r="O4" s="37">
        <f t="shared" ref="O4:O35" si="0">SUM(L4:N4)</f>
        <v>69959.049999999988</v>
      </c>
      <c r="P4" s="71">
        <v>1011226.6000000001</v>
      </c>
      <c r="Q4" s="38">
        <f>K4+O4+P4</f>
        <v>8694246.5899999943</v>
      </c>
    </row>
    <row r="5" spans="1:17" ht="13.2" x14ac:dyDescent="0.25">
      <c r="A5" s="11" t="s">
        <v>5</v>
      </c>
      <c r="B5" s="5" t="s">
        <v>6</v>
      </c>
      <c r="C5" s="20">
        <v>3780345</v>
      </c>
      <c r="D5" s="20">
        <v>333400</v>
      </c>
      <c r="E5" s="20">
        <v>9980</v>
      </c>
      <c r="F5" s="14">
        <v>4486067.5899999859</v>
      </c>
      <c r="G5" s="8">
        <v>5431</v>
      </c>
      <c r="H5" s="8">
        <v>43404</v>
      </c>
      <c r="I5" s="8">
        <v>207725</v>
      </c>
      <c r="J5" s="104">
        <v>537897.94999999995</v>
      </c>
      <c r="K5" s="35">
        <f t="shared" ref="K5:K68" si="1">(C5+D5+E5+F5+G5+H5+I5-J5)</f>
        <v>8328454.6399999848</v>
      </c>
      <c r="L5" s="15">
        <v>45813.16</v>
      </c>
      <c r="M5" s="16">
        <v>18550.39</v>
      </c>
      <c r="N5" s="16">
        <v>1852.36</v>
      </c>
      <c r="O5" s="37">
        <f t="shared" si="0"/>
        <v>66215.91</v>
      </c>
      <c r="P5" s="72">
        <v>292817.54000000004</v>
      </c>
      <c r="Q5" s="38">
        <f t="shared" ref="Q5:Q68" si="2">K5+O5+P5</f>
        <v>8687488.0899999849</v>
      </c>
    </row>
    <row r="6" spans="1:17" ht="13.2" x14ac:dyDescent="0.25">
      <c r="A6" s="11" t="s">
        <v>7</v>
      </c>
      <c r="B6" s="5" t="s">
        <v>8</v>
      </c>
      <c r="C6" s="20">
        <v>1254987</v>
      </c>
      <c r="D6" s="20">
        <v>112854</v>
      </c>
      <c r="E6" s="20">
        <v>3378</v>
      </c>
      <c r="F6" s="8">
        <v>903747.14000000106</v>
      </c>
      <c r="G6" s="8">
        <v>885</v>
      </c>
      <c r="H6" s="8">
        <v>7068</v>
      </c>
      <c r="I6" s="8">
        <v>18200</v>
      </c>
      <c r="J6" s="104">
        <v>27184.45</v>
      </c>
      <c r="K6" s="35">
        <f t="shared" si="1"/>
        <v>2273934.6900000009</v>
      </c>
      <c r="L6" s="15">
        <v>19425</v>
      </c>
      <c r="M6" s="16">
        <v>2512.84</v>
      </c>
      <c r="N6" s="16">
        <v>250.92</v>
      </c>
      <c r="O6" s="37">
        <f t="shared" si="0"/>
        <v>22188.76</v>
      </c>
      <c r="P6" s="72">
        <v>11687.5</v>
      </c>
      <c r="Q6" s="38">
        <f t="shared" si="2"/>
        <v>2307810.9500000007</v>
      </c>
    </row>
    <row r="7" spans="1:17" ht="13.2" x14ac:dyDescent="0.25">
      <c r="A7" s="11" t="s">
        <v>9</v>
      </c>
      <c r="B7" s="5" t="s">
        <v>10</v>
      </c>
      <c r="C7" s="20">
        <v>4979601</v>
      </c>
      <c r="D7" s="20">
        <v>446830</v>
      </c>
      <c r="E7" s="20">
        <v>13375</v>
      </c>
      <c r="F7" s="8">
        <v>4497350.9399999939</v>
      </c>
      <c r="G7" s="8">
        <v>5529</v>
      </c>
      <c r="H7" s="8">
        <v>44344</v>
      </c>
      <c r="I7" s="8">
        <v>191975</v>
      </c>
      <c r="J7" s="104">
        <v>371167.01</v>
      </c>
      <c r="K7" s="35">
        <f t="shared" si="1"/>
        <v>9807837.9299999941</v>
      </c>
      <c r="L7" s="15">
        <v>45827.74</v>
      </c>
      <c r="M7" s="16">
        <v>21671.21</v>
      </c>
      <c r="N7" s="16">
        <v>2163.9899999999998</v>
      </c>
      <c r="O7" s="37">
        <f t="shared" si="0"/>
        <v>69662.94</v>
      </c>
      <c r="P7" s="72">
        <v>334725.49999999994</v>
      </c>
      <c r="Q7" s="38">
        <f t="shared" si="2"/>
        <v>10212226.369999994</v>
      </c>
    </row>
    <row r="8" spans="1:17" ht="13.2" x14ac:dyDescent="0.25">
      <c r="A8" s="11" t="s">
        <v>11</v>
      </c>
      <c r="B8" s="5" t="s">
        <v>12</v>
      </c>
      <c r="C8" s="20">
        <v>4251577</v>
      </c>
      <c r="D8" s="20">
        <v>380107</v>
      </c>
      <c r="E8" s="20">
        <v>11378</v>
      </c>
      <c r="F8" s="8">
        <v>4586052.3399999915</v>
      </c>
      <c r="G8" s="8">
        <v>6341</v>
      </c>
      <c r="H8" s="8">
        <v>50772</v>
      </c>
      <c r="I8" s="8">
        <v>331800</v>
      </c>
      <c r="J8" s="104">
        <v>466967.72999999992</v>
      </c>
      <c r="K8" s="35">
        <f t="shared" si="1"/>
        <v>9151059.609999992</v>
      </c>
      <c r="L8" s="15">
        <v>45100</v>
      </c>
      <c r="M8" s="16">
        <v>18087.02</v>
      </c>
      <c r="N8" s="16">
        <v>1806.09</v>
      </c>
      <c r="O8" s="37">
        <f t="shared" si="0"/>
        <v>64993.11</v>
      </c>
      <c r="P8" s="72">
        <v>407115.26</v>
      </c>
      <c r="Q8" s="38">
        <f t="shared" si="2"/>
        <v>9623167.9799999911</v>
      </c>
    </row>
    <row r="9" spans="1:17" ht="13.2" x14ac:dyDescent="0.25">
      <c r="A9" s="11" t="s">
        <v>13</v>
      </c>
      <c r="B9" s="5" t="s">
        <v>14</v>
      </c>
      <c r="C9" s="20">
        <v>481019</v>
      </c>
      <c r="D9" s="20">
        <v>43457</v>
      </c>
      <c r="E9" s="20">
        <v>1301</v>
      </c>
      <c r="F9" s="8">
        <v>494585.74000000017</v>
      </c>
      <c r="G9" s="8">
        <v>584</v>
      </c>
      <c r="H9" s="8">
        <v>4672</v>
      </c>
      <c r="I9" s="8">
        <v>17675</v>
      </c>
      <c r="J9" s="104">
        <v>28487.769999999997</v>
      </c>
      <c r="K9" s="35">
        <f t="shared" si="1"/>
        <v>1014805.9700000002</v>
      </c>
      <c r="L9" s="15">
        <v>20350</v>
      </c>
      <c r="M9" s="16">
        <v>1804.79</v>
      </c>
      <c r="N9" s="16">
        <v>180.22</v>
      </c>
      <c r="O9" s="37">
        <f t="shared" si="0"/>
        <v>22335.010000000002</v>
      </c>
      <c r="P9" s="72">
        <v>309418.83</v>
      </c>
      <c r="Q9" s="38">
        <f t="shared" si="2"/>
        <v>1346559.8100000003</v>
      </c>
    </row>
    <row r="10" spans="1:17" ht="13.2" x14ac:dyDescent="0.25">
      <c r="A10" s="11" t="s">
        <v>15</v>
      </c>
      <c r="B10" s="5" t="s">
        <v>16</v>
      </c>
      <c r="C10" s="20">
        <v>1376068</v>
      </c>
      <c r="D10" s="20">
        <v>122644</v>
      </c>
      <c r="E10" s="20">
        <v>3671</v>
      </c>
      <c r="F10" s="8">
        <v>1571729.0400000003</v>
      </c>
      <c r="G10" s="8">
        <v>1997</v>
      </c>
      <c r="H10" s="8">
        <v>15964</v>
      </c>
      <c r="I10" s="8">
        <v>95812.5</v>
      </c>
      <c r="J10" s="104">
        <v>103814.88</v>
      </c>
      <c r="K10" s="35">
        <f t="shared" si="1"/>
        <v>3084070.66</v>
      </c>
      <c r="L10" s="15">
        <v>37255.5</v>
      </c>
      <c r="M10" s="16">
        <v>5750.47</v>
      </c>
      <c r="N10" s="16">
        <v>574.22</v>
      </c>
      <c r="O10" s="37">
        <f t="shared" si="0"/>
        <v>43580.19</v>
      </c>
      <c r="P10" s="72">
        <v>4396.3</v>
      </c>
      <c r="Q10" s="38">
        <f t="shared" si="2"/>
        <v>3132047.15</v>
      </c>
    </row>
    <row r="11" spans="1:17" ht="13.2" x14ac:dyDescent="0.25">
      <c r="A11" s="11" t="s">
        <v>17</v>
      </c>
      <c r="B11" s="5" t="s">
        <v>18</v>
      </c>
      <c r="C11" s="20">
        <v>891034</v>
      </c>
      <c r="D11" s="20">
        <v>79332</v>
      </c>
      <c r="E11" s="20">
        <v>2375</v>
      </c>
      <c r="F11" s="8">
        <v>940512.46000000043</v>
      </c>
      <c r="G11" s="8">
        <v>1067</v>
      </c>
      <c r="H11" s="8">
        <v>8548</v>
      </c>
      <c r="I11" s="8">
        <v>30100</v>
      </c>
      <c r="J11" s="104">
        <v>92590.35</v>
      </c>
      <c r="K11" s="35">
        <f t="shared" si="1"/>
        <v>1860378.1100000003</v>
      </c>
      <c r="L11" s="15">
        <v>20350</v>
      </c>
      <c r="M11" s="16">
        <v>3959.84</v>
      </c>
      <c r="N11" s="16">
        <v>395.41</v>
      </c>
      <c r="O11" s="37">
        <f t="shared" si="0"/>
        <v>24705.25</v>
      </c>
      <c r="P11" s="72">
        <v>123971.59</v>
      </c>
      <c r="Q11" s="38">
        <f t="shared" si="2"/>
        <v>2009054.9500000004</v>
      </c>
    </row>
    <row r="12" spans="1:17" ht="13.2" x14ac:dyDescent="0.25">
      <c r="A12" s="11" t="s">
        <v>19</v>
      </c>
      <c r="B12" s="5" t="s">
        <v>20</v>
      </c>
      <c r="C12" s="20">
        <v>4594473</v>
      </c>
      <c r="D12" s="20">
        <v>406872</v>
      </c>
      <c r="E12" s="20">
        <v>12179</v>
      </c>
      <c r="F12" s="8">
        <v>4275828.7899999944</v>
      </c>
      <c r="G12" s="8">
        <v>5504</v>
      </c>
      <c r="H12" s="8">
        <v>44076</v>
      </c>
      <c r="I12" s="8">
        <v>233975</v>
      </c>
      <c r="J12" s="104">
        <v>108971.65000000001</v>
      </c>
      <c r="K12" s="35">
        <f t="shared" si="1"/>
        <v>9463936.139999995</v>
      </c>
      <c r="L12" s="15">
        <v>45100</v>
      </c>
      <c r="M12" s="16">
        <v>14825.85</v>
      </c>
      <c r="N12" s="16">
        <v>1480.45</v>
      </c>
      <c r="O12" s="37">
        <f t="shared" si="0"/>
        <v>61406.299999999996</v>
      </c>
      <c r="P12" s="72">
        <v>98671.309999999969</v>
      </c>
      <c r="Q12" s="38">
        <f t="shared" si="2"/>
        <v>9624013.7499999963</v>
      </c>
    </row>
    <row r="13" spans="1:17" ht="13.2" x14ac:dyDescent="0.25">
      <c r="A13" s="11" t="s">
        <v>21</v>
      </c>
      <c r="B13" s="5" t="s">
        <v>22</v>
      </c>
      <c r="C13" s="20">
        <v>6662381</v>
      </c>
      <c r="D13" s="20">
        <v>594569</v>
      </c>
      <c r="E13" s="20">
        <v>17797</v>
      </c>
      <c r="F13" s="8">
        <v>8170677.0300000161</v>
      </c>
      <c r="G13" s="8">
        <v>9197</v>
      </c>
      <c r="H13" s="8">
        <v>73348</v>
      </c>
      <c r="I13" s="8">
        <v>316225</v>
      </c>
      <c r="J13" s="104">
        <v>542499.61</v>
      </c>
      <c r="K13" s="35">
        <f t="shared" si="1"/>
        <v>15301694.420000017</v>
      </c>
      <c r="L13" s="15">
        <v>45100</v>
      </c>
      <c r="M13" s="16">
        <v>29758.39</v>
      </c>
      <c r="N13" s="16">
        <v>2971.54</v>
      </c>
      <c r="O13" s="37">
        <f t="shared" si="0"/>
        <v>77829.929999999993</v>
      </c>
      <c r="P13" s="72">
        <v>490750.48999999993</v>
      </c>
      <c r="Q13" s="38">
        <f t="shared" si="2"/>
        <v>15870274.840000017</v>
      </c>
    </row>
    <row r="14" spans="1:17" ht="13.2" x14ac:dyDescent="0.25">
      <c r="A14" s="11" t="s">
        <v>23</v>
      </c>
      <c r="B14" s="5" t="s">
        <v>24</v>
      </c>
      <c r="C14" s="20">
        <v>2423324</v>
      </c>
      <c r="D14" s="20">
        <v>215108</v>
      </c>
      <c r="E14" s="20">
        <v>6439</v>
      </c>
      <c r="F14" s="8">
        <v>2576599.009999997</v>
      </c>
      <c r="G14" s="8">
        <v>3473</v>
      </c>
      <c r="H14" s="8">
        <v>27720</v>
      </c>
      <c r="I14" s="8">
        <v>146475</v>
      </c>
      <c r="J14" s="104">
        <v>195829.02000000002</v>
      </c>
      <c r="K14" s="35">
        <f t="shared" si="1"/>
        <v>5203308.9899999965</v>
      </c>
      <c r="L14" s="15">
        <v>33550</v>
      </c>
      <c r="M14" s="16">
        <v>11122.869999999999</v>
      </c>
      <c r="N14" s="16">
        <v>1110.68</v>
      </c>
      <c r="O14" s="37">
        <f t="shared" si="0"/>
        <v>45783.549999999996</v>
      </c>
      <c r="P14" s="72">
        <v>762149.05</v>
      </c>
      <c r="Q14" s="38">
        <f t="shared" si="2"/>
        <v>6011241.5899999961</v>
      </c>
    </row>
    <row r="15" spans="1:17" ht="13.2" x14ac:dyDescent="0.25">
      <c r="A15" s="11" t="s">
        <v>25</v>
      </c>
      <c r="B15" s="5" t="s">
        <v>26</v>
      </c>
      <c r="C15" s="20">
        <v>2053069</v>
      </c>
      <c r="D15" s="20">
        <v>182573</v>
      </c>
      <c r="E15" s="20">
        <v>5465</v>
      </c>
      <c r="F15" s="8">
        <v>1560101.7000000009</v>
      </c>
      <c r="G15" s="8">
        <v>1726</v>
      </c>
      <c r="H15" s="8">
        <v>13780</v>
      </c>
      <c r="I15" s="8">
        <v>73325</v>
      </c>
      <c r="J15" s="104">
        <v>68460.989999999991</v>
      </c>
      <c r="K15" s="35">
        <f t="shared" si="1"/>
        <v>3821578.7100000009</v>
      </c>
      <c r="L15" s="15">
        <v>32025</v>
      </c>
      <c r="M15" s="16">
        <v>9375.24</v>
      </c>
      <c r="N15" s="16">
        <v>936.17</v>
      </c>
      <c r="O15" s="37">
        <f t="shared" si="0"/>
        <v>42336.409999999996</v>
      </c>
      <c r="P15" s="72">
        <v>533596.00000000012</v>
      </c>
      <c r="Q15" s="38">
        <f t="shared" si="2"/>
        <v>4397511.120000001</v>
      </c>
    </row>
    <row r="16" spans="1:17" ht="13.2" x14ac:dyDescent="0.25">
      <c r="A16" s="11" t="s">
        <v>27</v>
      </c>
      <c r="B16" s="5" t="s">
        <v>28</v>
      </c>
      <c r="C16" s="20">
        <v>3182363</v>
      </c>
      <c r="D16" s="20">
        <v>283259</v>
      </c>
      <c r="E16" s="20">
        <v>8479</v>
      </c>
      <c r="F16" s="8">
        <v>4008871.0099999951</v>
      </c>
      <c r="G16" s="8">
        <v>5073</v>
      </c>
      <c r="H16" s="8">
        <v>40516</v>
      </c>
      <c r="I16" s="8">
        <v>165812.5</v>
      </c>
      <c r="J16" s="104">
        <v>495085.61000000004</v>
      </c>
      <c r="K16" s="35">
        <f t="shared" si="1"/>
        <v>7199287.8999999948</v>
      </c>
      <c r="L16" s="15">
        <v>45100</v>
      </c>
      <c r="M16" s="16">
        <v>13706.87</v>
      </c>
      <c r="N16" s="16">
        <v>1368.71</v>
      </c>
      <c r="O16" s="37">
        <f t="shared" si="0"/>
        <v>60175.58</v>
      </c>
      <c r="P16" s="72">
        <v>479808.39999999997</v>
      </c>
      <c r="Q16" s="38">
        <f t="shared" si="2"/>
        <v>7739271.8799999952</v>
      </c>
    </row>
    <row r="17" spans="1:17" ht="13.2" x14ac:dyDescent="0.25">
      <c r="A17" s="11" t="s">
        <v>29</v>
      </c>
      <c r="B17" s="5" t="s">
        <v>30</v>
      </c>
      <c r="C17" s="20">
        <v>1127918</v>
      </c>
      <c r="D17" s="20">
        <v>101892</v>
      </c>
      <c r="E17" s="20">
        <v>3050</v>
      </c>
      <c r="F17" s="8">
        <v>935971.91000000061</v>
      </c>
      <c r="G17" s="8">
        <v>1135</v>
      </c>
      <c r="H17" s="8">
        <v>9076</v>
      </c>
      <c r="I17" s="8">
        <v>34037.5</v>
      </c>
      <c r="J17" s="104">
        <v>71385.609999999986</v>
      </c>
      <c r="K17" s="35">
        <f t="shared" si="1"/>
        <v>2141694.8000000007</v>
      </c>
      <c r="L17" s="15">
        <v>20350</v>
      </c>
      <c r="M17" s="16">
        <v>3596.25</v>
      </c>
      <c r="N17" s="16">
        <v>359.11</v>
      </c>
      <c r="O17" s="37">
        <f t="shared" si="0"/>
        <v>24305.360000000001</v>
      </c>
      <c r="P17" s="72">
        <v>114178.75</v>
      </c>
      <c r="Q17" s="38">
        <f t="shared" si="2"/>
        <v>2280178.9100000006</v>
      </c>
    </row>
    <row r="18" spans="1:17" ht="13.2" x14ac:dyDescent="0.25">
      <c r="A18" s="11" t="s">
        <v>31</v>
      </c>
      <c r="B18" s="5" t="s">
        <v>32</v>
      </c>
      <c r="C18" s="20">
        <v>1991065</v>
      </c>
      <c r="D18" s="20">
        <v>176605</v>
      </c>
      <c r="E18" s="20">
        <v>5286</v>
      </c>
      <c r="F18" s="8">
        <v>1599133.49</v>
      </c>
      <c r="G18" s="8">
        <v>1958</v>
      </c>
      <c r="H18" s="8">
        <v>15592</v>
      </c>
      <c r="I18" s="8">
        <v>56087.5</v>
      </c>
      <c r="J18" s="104">
        <v>139719.4</v>
      </c>
      <c r="K18" s="35">
        <f t="shared" si="1"/>
        <v>3706007.5900000003</v>
      </c>
      <c r="L18" s="15">
        <v>33550</v>
      </c>
      <c r="M18" s="16">
        <v>6085.59</v>
      </c>
      <c r="N18" s="16">
        <v>607.67999999999995</v>
      </c>
      <c r="O18" s="37">
        <f t="shared" si="0"/>
        <v>40243.269999999997</v>
      </c>
      <c r="P18" s="72">
        <v>227228.18999999997</v>
      </c>
      <c r="Q18" s="38">
        <f t="shared" si="2"/>
        <v>3973479.0500000003</v>
      </c>
    </row>
    <row r="19" spans="1:17" ht="13.2" x14ac:dyDescent="0.25">
      <c r="A19" s="11" t="s">
        <v>33</v>
      </c>
      <c r="B19" s="5" t="s">
        <v>34</v>
      </c>
      <c r="C19" s="20">
        <v>33717921</v>
      </c>
      <c r="D19" s="20">
        <v>2994058</v>
      </c>
      <c r="E19" s="20">
        <v>89623</v>
      </c>
      <c r="F19" s="8">
        <v>28058160.049999759</v>
      </c>
      <c r="G19" s="8">
        <v>33690</v>
      </c>
      <c r="H19" s="8">
        <v>268980</v>
      </c>
      <c r="I19" s="8">
        <v>1250389.6200000001</v>
      </c>
      <c r="J19" s="104">
        <v>874851.37</v>
      </c>
      <c r="K19" s="35">
        <f t="shared" si="1"/>
        <v>65537970.299999759</v>
      </c>
      <c r="L19" s="15">
        <v>144900</v>
      </c>
      <c r="M19" s="16">
        <v>121937.19</v>
      </c>
      <c r="N19" s="16">
        <v>12176.11</v>
      </c>
      <c r="O19" s="37">
        <f t="shared" si="0"/>
        <v>279013.3</v>
      </c>
      <c r="P19" s="72">
        <v>641782.78999999992</v>
      </c>
      <c r="Q19" s="38">
        <f t="shared" si="2"/>
        <v>66458766.389999755</v>
      </c>
    </row>
    <row r="20" spans="1:17" ht="13.2" x14ac:dyDescent="0.25">
      <c r="A20" s="11" t="s">
        <v>35</v>
      </c>
      <c r="B20" s="5" t="s">
        <v>36</v>
      </c>
      <c r="C20" s="20">
        <v>3440441</v>
      </c>
      <c r="D20" s="20">
        <v>304955</v>
      </c>
      <c r="E20" s="20">
        <v>9128</v>
      </c>
      <c r="F20" s="8">
        <v>3987799.4400000009</v>
      </c>
      <c r="G20" s="8">
        <v>5027</v>
      </c>
      <c r="H20" s="8">
        <v>40180</v>
      </c>
      <c r="I20" s="8">
        <v>215512.5</v>
      </c>
      <c r="J20" s="104">
        <v>423158.56</v>
      </c>
      <c r="K20" s="35">
        <f t="shared" si="1"/>
        <v>7579884.3800000018</v>
      </c>
      <c r="L20" s="15">
        <v>43050</v>
      </c>
      <c r="M20" s="16">
        <v>14991.560000000001</v>
      </c>
      <c r="N20" s="16">
        <v>1496.99</v>
      </c>
      <c r="O20" s="37">
        <f t="shared" si="0"/>
        <v>59538.549999999996</v>
      </c>
      <c r="P20" s="72">
        <v>265222.42</v>
      </c>
      <c r="Q20" s="38">
        <f t="shared" si="2"/>
        <v>7904645.3500000015</v>
      </c>
    </row>
    <row r="21" spans="1:17" ht="13.2" x14ac:dyDescent="0.25">
      <c r="A21" s="11" t="s">
        <v>37</v>
      </c>
      <c r="B21" s="5" t="s">
        <v>38</v>
      </c>
      <c r="C21" s="20">
        <v>6869849</v>
      </c>
      <c r="D21" s="20">
        <v>609038</v>
      </c>
      <c r="E21" s="20">
        <v>18230</v>
      </c>
      <c r="F21" s="8">
        <v>6599466.3399999905</v>
      </c>
      <c r="G21" s="8">
        <v>7743</v>
      </c>
      <c r="H21" s="8">
        <v>61804</v>
      </c>
      <c r="I21" s="8">
        <v>264685.2</v>
      </c>
      <c r="J21" s="104">
        <v>389973.74000000005</v>
      </c>
      <c r="K21" s="35">
        <f t="shared" si="1"/>
        <v>14040841.79999999</v>
      </c>
      <c r="L21" s="15">
        <v>45100</v>
      </c>
      <c r="M21" s="16">
        <v>26531.309999999998</v>
      </c>
      <c r="N21" s="16">
        <v>2649.3</v>
      </c>
      <c r="O21" s="37">
        <f t="shared" si="0"/>
        <v>74280.61</v>
      </c>
      <c r="P21" s="72">
        <v>343479.13</v>
      </c>
      <c r="Q21" s="38">
        <f t="shared" si="2"/>
        <v>14458601.53999999</v>
      </c>
    </row>
    <row r="22" spans="1:17" ht="13.2" x14ac:dyDescent="0.25">
      <c r="A22" s="11" t="s">
        <v>39</v>
      </c>
      <c r="B22" s="5" t="s">
        <v>40</v>
      </c>
      <c r="C22" s="20">
        <v>5203992</v>
      </c>
      <c r="D22" s="20">
        <v>466276</v>
      </c>
      <c r="E22" s="20">
        <v>13957</v>
      </c>
      <c r="F22" s="8">
        <v>4876098.5799999889</v>
      </c>
      <c r="G22" s="8">
        <v>6618</v>
      </c>
      <c r="H22" s="8">
        <v>52848</v>
      </c>
      <c r="I22" s="8">
        <v>329175</v>
      </c>
      <c r="J22" s="104">
        <v>567733.68999999994</v>
      </c>
      <c r="K22" s="35">
        <f t="shared" si="1"/>
        <v>10381230.889999989</v>
      </c>
      <c r="L22" s="15">
        <v>45100</v>
      </c>
      <c r="M22" s="16">
        <v>17209.55</v>
      </c>
      <c r="N22" s="16">
        <v>1718.47</v>
      </c>
      <c r="O22" s="37">
        <f t="shared" si="0"/>
        <v>64028.020000000004</v>
      </c>
      <c r="P22" s="72">
        <v>1915735.0800000003</v>
      </c>
      <c r="Q22" s="38">
        <f t="shared" si="2"/>
        <v>12360993.989999989</v>
      </c>
    </row>
    <row r="23" spans="1:17" ht="13.2" x14ac:dyDescent="0.25">
      <c r="A23" s="11" t="s">
        <v>41</v>
      </c>
      <c r="B23" s="5" t="s">
        <v>42</v>
      </c>
      <c r="C23" s="20">
        <v>4778641</v>
      </c>
      <c r="D23" s="20">
        <v>420153</v>
      </c>
      <c r="E23" s="20">
        <v>12577</v>
      </c>
      <c r="F23" s="8">
        <v>4126490.369999995</v>
      </c>
      <c r="G23" s="8">
        <v>4661</v>
      </c>
      <c r="H23" s="8">
        <v>37276</v>
      </c>
      <c r="I23" s="8">
        <v>151287.5</v>
      </c>
      <c r="J23" s="104">
        <v>191052.27</v>
      </c>
      <c r="K23" s="35">
        <f t="shared" si="1"/>
        <v>9340033.5999999959</v>
      </c>
      <c r="L23" s="15">
        <v>45100</v>
      </c>
      <c r="M23" s="16">
        <v>17169.62</v>
      </c>
      <c r="N23" s="16">
        <v>1714.48</v>
      </c>
      <c r="O23" s="37">
        <f t="shared" si="0"/>
        <v>63984.1</v>
      </c>
      <c r="P23" s="72">
        <v>1364662.9600000002</v>
      </c>
      <c r="Q23" s="38">
        <f t="shared" si="2"/>
        <v>10768680.659999996</v>
      </c>
    </row>
    <row r="24" spans="1:17" ht="13.2" x14ac:dyDescent="0.25">
      <c r="A24" s="11" t="s">
        <v>43</v>
      </c>
      <c r="B24" s="5" t="s">
        <v>44</v>
      </c>
      <c r="C24" s="20">
        <v>1564580</v>
      </c>
      <c r="D24" s="20">
        <v>138796</v>
      </c>
      <c r="E24" s="20">
        <v>4155</v>
      </c>
      <c r="F24" s="8">
        <v>1606454.62</v>
      </c>
      <c r="G24" s="8">
        <v>2044</v>
      </c>
      <c r="H24" s="8">
        <v>16360</v>
      </c>
      <c r="I24" s="8">
        <v>92837.5</v>
      </c>
      <c r="J24" s="104">
        <v>81641.05</v>
      </c>
      <c r="K24" s="35">
        <f t="shared" si="1"/>
        <v>3343586.0700000003</v>
      </c>
      <c r="L24" s="15">
        <v>33550</v>
      </c>
      <c r="M24" s="16">
        <v>6760.8099999999995</v>
      </c>
      <c r="N24" s="16">
        <v>675.1</v>
      </c>
      <c r="O24" s="37">
        <f t="shared" si="0"/>
        <v>40985.909999999996</v>
      </c>
      <c r="P24" s="72">
        <v>102787.64</v>
      </c>
      <c r="Q24" s="38">
        <f t="shared" si="2"/>
        <v>3487359.6200000006</v>
      </c>
    </row>
    <row r="25" spans="1:17" ht="13.2" x14ac:dyDescent="0.25">
      <c r="A25" s="11" t="s">
        <v>45</v>
      </c>
      <c r="B25" s="5" t="s">
        <v>46</v>
      </c>
      <c r="C25" s="20">
        <v>2261138</v>
      </c>
      <c r="D25" s="20">
        <v>202123</v>
      </c>
      <c r="E25" s="20">
        <v>6050</v>
      </c>
      <c r="F25" s="8">
        <v>2453092.4999999972</v>
      </c>
      <c r="G25" s="8">
        <v>3277</v>
      </c>
      <c r="H25" s="8">
        <v>26680</v>
      </c>
      <c r="I25" s="8">
        <v>116725</v>
      </c>
      <c r="J25" s="104">
        <v>308357.81</v>
      </c>
      <c r="K25" s="35">
        <f t="shared" si="1"/>
        <v>4760727.6899999976</v>
      </c>
      <c r="L25" s="15">
        <v>37565.17</v>
      </c>
      <c r="M25" s="16">
        <v>9693.14</v>
      </c>
      <c r="N25" s="16">
        <v>967.91</v>
      </c>
      <c r="O25" s="37">
        <f t="shared" si="0"/>
        <v>48226.22</v>
      </c>
      <c r="P25" s="72">
        <v>342850.23000000004</v>
      </c>
      <c r="Q25" s="38">
        <f t="shared" si="2"/>
        <v>5151804.1399999978</v>
      </c>
    </row>
    <row r="26" spans="1:17" ht="13.2" x14ac:dyDescent="0.25">
      <c r="A26" s="11" t="s">
        <v>47</v>
      </c>
      <c r="B26" s="5" t="s">
        <v>48</v>
      </c>
      <c r="C26" s="20">
        <v>3720844</v>
      </c>
      <c r="D26" s="20">
        <v>332847</v>
      </c>
      <c r="E26" s="20">
        <v>9963</v>
      </c>
      <c r="F26" s="8">
        <v>4033545.5599999921</v>
      </c>
      <c r="G26" s="8">
        <v>4907</v>
      </c>
      <c r="H26" s="8">
        <v>39200</v>
      </c>
      <c r="I26" s="8">
        <v>203437.5</v>
      </c>
      <c r="J26" s="104">
        <v>396558.23</v>
      </c>
      <c r="K26" s="35">
        <f t="shared" si="1"/>
        <v>7948185.8299999926</v>
      </c>
      <c r="L26" s="15">
        <v>49302.67</v>
      </c>
      <c r="M26" s="16">
        <v>15588.41</v>
      </c>
      <c r="N26" s="16">
        <v>1556.59</v>
      </c>
      <c r="O26" s="37">
        <f t="shared" si="0"/>
        <v>66447.67</v>
      </c>
      <c r="P26" s="72">
        <v>1383114.52</v>
      </c>
      <c r="Q26" s="38">
        <f t="shared" si="2"/>
        <v>9397748.0199999921</v>
      </c>
    </row>
    <row r="27" spans="1:17" ht="13.2" x14ac:dyDescent="0.25">
      <c r="A27" s="11" t="s">
        <v>49</v>
      </c>
      <c r="B27" s="5" t="s">
        <v>50</v>
      </c>
      <c r="C27" s="20">
        <v>18721289</v>
      </c>
      <c r="D27" s="20">
        <v>1657082</v>
      </c>
      <c r="E27" s="20">
        <v>49602</v>
      </c>
      <c r="F27" s="8">
        <v>15721011.940000027</v>
      </c>
      <c r="G27" s="8">
        <v>20469</v>
      </c>
      <c r="H27" s="8">
        <v>163624</v>
      </c>
      <c r="I27" s="8">
        <v>919983</v>
      </c>
      <c r="J27" s="104">
        <v>611604.17999999993</v>
      </c>
      <c r="K27" s="35">
        <f t="shared" si="1"/>
        <v>36641456.760000028</v>
      </c>
      <c r="L27" s="15">
        <v>144900</v>
      </c>
      <c r="M27" s="16">
        <v>75729.179999999993</v>
      </c>
      <c r="N27" s="16">
        <v>7561.99</v>
      </c>
      <c r="O27" s="37">
        <f t="shared" si="0"/>
        <v>228191.16999999998</v>
      </c>
      <c r="P27" s="72">
        <v>938382.20999999985</v>
      </c>
      <c r="Q27" s="38">
        <f t="shared" si="2"/>
        <v>37808030.14000003</v>
      </c>
    </row>
    <row r="28" spans="1:17" ht="13.2" x14ac:dyDescent="0.25">
      <c r="A28" s="11" t="s">
        <v>51</v>
      </c>
      <c r="B28" s="5" t="s">
        <v>52</v>
      </c>
      <c r="C28" s="20">
        <v>851766</v>
      </c>
      <c r="D28" s="20">
        <v>75322</v>
      </c>
      <c r="E28" s="20">
        <v>2255</v>
      </c>
      <c r="F28" s="8">
        <v>689209.71000000043</v>
      </c>
      <c r="G28" s="8">
        <v>823</v>
      </c>
      <c r="H28" s="8">
        <v>6572</v>
      </c>
      <c r="I28" s="8">
        <v>27475</v>
      </c>
      <c r="J28" s="104">
        <v>8697.8599999999988</v>
      </c>
      <c r="K28" s="35">
        <f t="shared" si="1"/>
        <v>1644724.8500000003</v>
      </c>
      <c r="L28" s="15">
        <v>20350</v>
      </c>
      <c r="M28" s="16">
        <v>2915.89</v>
      </c>
      <c r="N28" s="16">
        <v>291.17</v>
      </c>
      <c r="O28" s="37">
        <f t="shared" si="0"/>
        <v>23557.059999999998</v>
      </c>
      <c r="P28" s="72">
        <v>1562.08</v>
      </c>
      <c r="Q28" s="38">
        <f t="shared" si="2"/>
        <v>1669843.9900000005</v>
      </c>
    </row>
    <row r="29" spans="1:17" ht="13.2" x14ac:dyDescent="0.25">
      <c r="A29" s="11" t="s">
        <v>53</v>
      </c>
      <c r="B29" s="5" t="s">
        <v>54</v>
      </c>
      <c r="C29" s="20">
        <v>2735451</v>
      </c>
      <c r="D29" s="20">
        <v>240799</v>
      </c>
      <c r="E29" s="20">
        <v>7208</v>
      </c>
      <c r="F29" s="8">
        <v>3243368.8699999992</v>
      </c>
      <c r="G29" s="8">
        <v>3631</v>
      </c>
      <c r="H29" s="8">
        <v>29204</v>
      </c>
      <c r="I29" s="8">
        <v>111125</v>
      </c>
      <c r="J29" s="104">
        <v>146851.06999999998</v>
      </c>
      <c r="K29" s="35">
        <f t="shared" si="1"/>
        <v>6223935.7999999989</v>
      </c>
      <c r="L29" s="15">
        <v>56873.09</v>
      </c>
      <c r="M29" s="16">
        <v>12743.99</v>
      </c>
      <c r="N29" s="16">
        <v>1272.56</v>
      </c>
      <c r="O29" s="37">
        <f t="shared" si="0"/>
        <v>70889.64</v>
      </c>
      <c r="P29" s="72">
        <v>119071.03</v>
      </c>
      <c r="Q29" s="38">
        <f t="shared" si="2"/>
        <v>6413896.4699999988</v>
      </c>
    </row>
    <row r="30" spans="1:17" ht="13.2" x14ac:dyDescent="0.25">
      <c r="A30" s="11" t="s">
        <v>55</v>
      </c>
      <c r="B30" s="5" t="s">
        <v>56</v>
      </c>
      <c r="C30" s="20">
        <v>2077516</v>
      </c>
      <c r="D30" s="20">
        <v>183838</v>
      </c>
      <c r="E30" s="20">
        <v>5503</v>
      </c>
      <c r="F30" s="8">
        <v>2801642.5899999971</v>
      </c>
      <c r="G30" s="8">
        <v>3183</v>
      </c>
      <c r="H30" s="8">
        <v>25436</v>
      </c>
      <c r="I30" s="8">
        <v>102637.5</v>
      </c>
      <c r="J30" s="104">
        <v>154673.5</v>
      </c>
      <c r="K30" s="35">
        <f t="shared" si="1"/>
        <v>5045082.5899999971</v>
      </c>
      <c r="L30" s="15">
        <v>39852.67</v>
      </c>
      <c r="M30" s="16">
        <v>10847.77</v>
      </c>
      <c r="N30" s="16">
        <v>1083.21</v>
      </c>
      <c r="O30" s="37">
        <f t="shared" si="0"/>
        <v>51783.65</v>
      </c>
      <c r="P30" s="72">
        <v>137257.88</v>
      </c>
      <c r="Q30" s="38">
        <f t="shared" si="2"/>
        <v>5234124.1199999973</v>
      </c>
    </row>
    <row r="31" spans="1:17" ht="13.2" x14ac:dyDescent="0.25">
      <c r="A31" s="11" t="s">
        <v>57</v>
      </c>
      <c r="B31" s="5" t="s">
        <v>58</v>
      </c>
      <c r="C31" s="20">
        <v>4186798</v>
      </c>
      <c r="D31" s="20">
        <v>369915</v>
      </c>
      <c r="E31" s="20">
        <v>11073</v>
      </c>
      <c r="F31" s="8">
        <v>4895867.4299999876</v>
      </c>
      <c r="G31" s="8">
        <v>4942</v>
      </c>
      <c r="H31" s="8">
        <v>39496</v>
      </c>
      <c r="I31" s="8">
        <v>104212.5</v>
      </c>
      <c r="J31" s="104">
        <v>644590.43999999994</v>
      </c>
      <c r="K31" s="35">
        <f t="shared" si="1"/>
        <v>8967713.489999989</v>
      </c>
      <c r="L31" s="15">
        <v>45540.7</v>
      </c>
      <c r="M31" s="16">
        <v>18235.900000000001</v>
      </c>
      <c r="N31" s="16">
        <v>1820.96</v>
      </c>
      <c r="O31" s="37">
        <f t="shared" si="0"/>
        <v>65597.56</v>
      </c>
      <c r="P31" s="72">
        <v>282909.58</v>
      </c>
      <c r="Q31" s="38">
        <f t="shared" si="2"/>
        <v>9316220.6299999896</v>
      </c>
    </row>
    <row r="32" spans="1:17" ht="13.2" x14ac:dyDescent="0.25">
      <c r="A32" s="11" t="s">
        <v>59</v>
      </c>
      <c r="B32" s="5" t="s">
        <v>60</v>
      </c>
      <c r="C32" s="20">
        <v>7477353</v>
      </c>
      <c r="D32" s="20">
        <v>664698</v>
      </c>
      <c r="E32" s="20">
        <v>19897</v>
      </c>
      <c r="F32" s="8">
        <v>7130893.4099999974</v>
      </c>
      <c r="G32" s="8">
        <v>8897</v>
      </c>
      <c r="H32" s="8">
        <v>71148</v>
      </c>
      <c r="I32" s="8">
        <v>368025</v>
      </c>
      <c r="J32" s="104">
        <v>314490.21999999997</v>
      </c>
      <c r="K32" s="35">
        <f t="shared" si="1"/>
        <v>15426421.189999996</v>
      </c>
      <c r="L32" s="15">
        <v>45100</v>
      </c>
      <c r="M32" s="16">
        <v>30987.1</v>
      </c>
      <c r="N32" s="16">
        <v>3094.24</v>
      </c>
      <c r="O32" s="37">
        <f t="shared" si="0"/>
        <v>79181.340000000011</v>
      </c>
      <c r="P32" s="72">
        <v>1135745.6499999999</v>
      </c>
      <c r="Q32" s="38">
        <f t="shared" si="2"/>
        <v>16641348.179999996</v>
      </c>
    </row>
    <row r="33" spans="1:17" ht="13.2" x14ac:dyDescent="0.25">
      <c r="A33" s="11" t="s">
        <v>61</v>
      </c>
      <c r="B33" s="5" t="s">
        <v>62</v>
      </c>
      <c r="C33" s="20">
        <v>1831243</v>
      </c>
      <c r="D33" s="20">
        <v>161325</v>
      </c>
      <c r="E33" s="20">
        <v>4829</v>
      </c>
      <c r="F33" s="8">
        <v>2076991.2699999998</v>
      </c>
      <c r="G33" s="8">
        <v>2317</v>
      </c>
      <c r="H33" s="8">
        <v>18512</v>
      </c>
      <c r="I33" s="8">
        <v>77875</v>
      </c>
      <c r="J33" s="104">
        <v>184501.45</v>
      </c>
      <c r="K33" s="35">
        <f t="shared" si="1"/>
        <v>3988590.8199999994</v>
      </c>
      <c r="L33" s="15">
        <v>33916.14</v>
      </c>
      <c r="M33" s="16">
        <v>7339.27</v>
      </c>
      <c r="N33" s="16">
        <v>732.87</v>
      </c>
      <c r="O33" s="37">
        <f t="shared" si="0"/>
        <v>41988.280000000006</v>
      </c>
      <c r="P33" s="72">
        <v>493727.18000000005</v>
      </c>
      <c r="Q33" s="38">
        <f t="shared" si="2"/>
        <v>4524306.2799999993</v>
      </c>
    </row>
    <row r="34" spans="1:17" ht="13.2" x14ac:dyDescent="0.25">
      <c r="A34" s="11" t="s">
        <v>63</v>
      </c>
      <c r="B34" s="5" t="s">
        <v>64</v>
      </c>
      <c r="C34" s="20">
        <v>987572</v>
      </c>
      <c r="D34" s="20">
        <v>88006</v>
      </c>
      <c r="E34" s="20">
        <v>2634</v>
      </c>
      <c r="F34" s="8">
        <v>1196591.1200000001</v>
      </c>
      <c r="G34" s="8">
        <v>1448</v>
      </c>
      <c r="H34" s="8">
        <v>11568</v>
      </c>
      <c r="I34" s="8">
        <v>65187.5</v>
      </c>
      <c r="J34" s="104">
        <v>65337.789999999994</v>
      </c>
      <c r="K34" s="35">
        <f t="shared" si="1"/>
        <v>2287668.83</v>
      </c>
      <c r="L34" s="15">
        <v>25214.37</v>
      </c>
      <c r="M34" s="16">
        <v>4205.2800000000007</v>
      </c>
      <c r="N34" s="16">
        <v>419.92</v>
      </c>
      <c r="O34" s="37">
        <f t="shared" si="0"/>
        <v>29839.57</v>
      </c>
      <c r="P34" s="72">
        <v>799454.71999999997</v>
      </c>
      <c r="Q34" s="38">
        <f t="shared" si="2"/>
        <v>3116963.12</v>
      </c>
    </row>
    <row r="35" spans="1:17" ht="13.2" x14ac:dyDescent="0.25">
      <c r="A35" s="11" t="s">
        <v>65</v>
      </c>
      <c r="B35" s="5" t="s">
        <v>66</v>
      </c>
      <c r="C35" s="20">
        <v>3058316</v>
      </c>
      <c r="D35" s="20">
        <v>274179</v>
      </c>
      <c r="E35" s="20">
        <v>8207</v>
      </c>
      <c r="F35" s="8">
        <v>2787457.4999999953</v>
      </c>
      <c r="G35" s="8">
        <v>3988</v>
      </c>
      <c r="H35" s="8">
        <v>31840</v>
      </c>
      <c r="I35" s="8">
        <v>189787.5</v>
      </c>
      <c r="J35" s="104">
        <v>511547.61000000004</v>
      </c>
      <c r="K35" s="35">
        <f t="shared" si="1"/>
        <v>5842227.389999995</v>
      </c>
      <c r="L35" s="15">
        <v>33550</v>
      </c>
      <c r="M35" s="16">
        <v>11050.39</v>
      </c>
      <c r="N35" s="16">
        <v>1103.44</v>
      </c>
      <c r="O35" s="37">
        <f t="shared" si="0"/>
        <v>45703.83</v>
      </c>
      <c r="P35" s="72">
        <v>506022.89999999997</v>
      </c>
      <c r="Q35" s="38">
        <f t="shared" si="2"/>
        <v>6393954.1199999955</v>
      </c>
    </row>
    <row r="36" spans="1:17" ht="13.2" x14ac:dyDescent="0.25">
      <c r="A36" s="11" t="s">
        <v>67</v>
      </c>
      <c r="B36" s="5" t="s">
        <v>68</v>
      </c>
      <c r="C36" s="20">
        <v>5065882</v>
      </c>
      <c r="D36" s="20">
        <v>450745</v>
      </c>
      <c r="E36" s="20">
        <v>13492</v>
      </c>
      <c r="F36" s="8">
        <v>5822544.2799999882</v>
      </c>
      <c r="G36" s="8">
        <v>7835</v>
      </c>
      <c r="H36" s="8">
        <v>62652</v>
      </c>
      <c r="I36" s="8">
        <v>319987.5</v>
      </c>
      <c r="J36" s="104">
        <v>315324.05</v>
      </c>
      <c r="K36" s="35">
        <f t="shared" si="1"/>
        <v>11427813.729999987</v>
      </c>
      <c r="L36" s="15">
        <v>45100</v>
      </c>
      <c r="M36" s="16">
        <v>23597.82</v>
      </c>
      <c r="N36" s="16">
        <v>2356.38</v>
      </c>
      <c r="O36" s="37">
        <f t="shared" ref="O36:O67" si="3">SUM(L36:N36)</f>
        <v>71054.200000000012</v>
      </c>
      <c r="P36" s="72">
        <v>677504.2</v>
      </c>
      <c r="Q36" s="38">
        <f t="shared" si="2"/>
        <v>12176372.129999986</v>
      </c>
    </row>
    <row r="37" spans="1:17" ht="13.2" x14ac:dyDescent="0.25">
      <c r="A37" s="11" t="s">
        <v>69</v>
      </c>
      <c r="B37" s="5" t="s">
        <v>70</v>
      </c>
      <c r="C37" s="20">
        <v>2503708</v>
      </c>
      <c r="D37" s="20">
        <v>222244</v>
      </c>
      <c r="E37" s="20">
        <v>6653</v>
      </c>
      <c r="F37" s="8">
        <v>3559190.3999999943</v>
      </c>
      <c r="G37" s="8">
        <v>4414</v>
      </c>
      <c r="H37" s="8">
        <v>35184</v>
      </c>
      <c r="I37" s="8">
        <v>125912.5</v>
      </c>
      <c r="J37" s="104">
        <v>489677.30999999994</v>
      </c>
      <c r="K37" s="35">
        <f t="shared" si="1"/>
        <v>5967628.5899999952</v>
      </c>
      <c r="L37" s="15">
        <v>56873.09</v>
      </c>
      <c r="M37" s="16">
        <v>12976.220000000001</v>
      </c>
      <c r="N37" s="16">
        <v>1295.75</v>
      </c>
      <c r="O37" s="37">
        <f t="shared" si="3"/>
        <v>71145.06</v>
      </c>
      <c r="P37" s="72">
        <v>909509.16999999993</v>
      </c>
      <c r="Q37" s="38">
        <f t="shared" si="2"/>
        <v>6948282.8199999947</v>
      </c>
    </row>
    <row r="38" spans="1:17" ht="13.2" x14ac:dyDescent="0.25">
      <c r="A38" s="11" t="s">
        <v>71</v>
      </c>
      <c r="B38" s="5" t="s">
        <v>72</v>
      </c>
      <c r="C38" s="20">
        <v>1089326</v>
      </c>
      <c r="D38" s="20">
        <v>97528</v>
      </c>
      <c r="E38" s="20">
        <v>2919</v>
      </c>
      <c r="F38" s="8">
        <v>1157198.1300000006</v>
      </c>
      <c r="G38" s="8">
        <v>1405</v>
      </c>
      <c r="H38" s="8">
        <v>11208</v>
      </c>
      <c r="I38" s="8">
        <v>37975</v>
      </c>
      <c r="J38" s="104">
        <v>146565.13999999996</v>
      </c>
      <c r="K38" s="35">
        <f t="shared" si="1"/>
        <v>2250993.9900000007</v>
      </c>
      <c r="L38" s="15">
        <v>21900.18</v>
      </c>
      <c r="M38" s="16">
        <v>3610</v>
      </c>
      <c r="N38" s="16">
        <v>360.48</v>
      </c>
      <c r="O38" s="37">
        <f t="shared" si="3"/>
        <v>25870.66</v>
      </c>
      <c r="P38" s="72">
        <v>38716.44</v>
      </c>
      <c r="Q38" s="38">
        <f t="shared" si="2"/>
        <v>2315581.0900000008</v>
      </c>
    </row>
    <row r="39" spans="1:17" ht="13.2" x14ac:dyDescent="0.25">
      <c r="A39" s="11" t="s">
        <v>73</v>
      </c>
      <c r="B39" s="5" t="s">
        <v>74</v>
      </c>
      <c r="C39" s="20">
        <v>9707447</v>
      </c>
      <c r="D39" s="20">
        <v>874914</v>
      </c>
      <c r="E39" s="20">
        <v>26189</v>
      </c>
      <c r="F39" s="8">
        <v>10907415.430000069</v>
      </c>
      <c r="G39" s="8">
        <v>14208</v>
      </c>
      <c r="H39" s="8">
        <v>113476</v>
      </c>
      <c r="I39" s="8">
        <v>604450</v>
      </c>
      <c r="J39" s="104">
        <v>994211.97000000009</v>
      </c>
      <c r="K39" s="35">
        <f t="shared" si="1"/>
        <v>21253887.460000068</v>
      </c>
      <c r="L39" s="15">
        <v>49500</v>
      </c>
      <c r="M39" s="16">
        <v>48694.76</v>
      </c>
      <c r="N39" s="16">
        <v>4862.45</v>
      </c>
      <c r="O39" s="37">
        <f t="shared" si="3"/>
        <v>103057.21</v>
      </c>
      <c r="P39" s="72">
        <v>1376134.83</v>
      </c>
      <c r="Q39" s="38">
        <f t="shared" si="2"/>
        <v>22733079.500000067</v>
      </c>
    </row>
    <row r="40" spans="1:17" ht="13.2" x14ac:dyDescent="0.25">
      <c r="A40" s="11" t="s">
        <v>75</v>
      </c>
      <c r="B40" s="5" t="s">
        <v>76</v>
      </c>
      <c r="C40" s="20">
        <v>7315076</v>
      </c>
      <c r="D40" s="20">
        <v>651761</v>
      </c>
      <c r="E40" s="20">
        <v>19509</v>
      </c>
      <c r="F40" s="8">
        <v>7874105.4199999999</v>
      </c>
      <c r="G40" s="8">
        <v>10593</v>
      </c>
      <c r="H40" s="8">
        <v>84700</v>
      </c>
      <c r="I40" s="8">
        <v>528762.5</v>
      </c>
      <c r="J40" s="104">
        <v>284678.49</v>
      </c>
      <c r="K40" s="35">
        <f t="shared" si="1"/>
        <v>16199828.43</v>
      </c>
      <c r="L40" s="15">
        <v>43050</v>
      </c>
      <c r="M40" s="16">
        <v>30009.510000000002</v>
      </c>
      <c r="N40" s="16">
        <v>2996.62</v>
      </c>
      <c r="O40" s="37">
        <f t="shared" si="3"/>
        <v>76056.13</v>
      </c>
      <c r="P40" s="72">
        <v>1370759.63</v>
      </c>
      <c r="Q40" s="38">
        <f t="shared" si="2"/>
        <v>17646644.190000001</v>
      </c>
    </row>
    <row r="41" spans="1:17" ht="13.2" x14ac:dyDescent="0.25">
      <c r="A41" s="11" t="s">
        <v>77</v>
      </c>
      <c r="B41" s="5" t="s">
        <v>78</v>
      </c>
      <c r="C41" s="20">
        <v>3842306</v>
      </c>
      <c r="D41" s="20">
        <v>337612</v>
      </c>
      <c r="E41" s="20">
        <v>10106</v>
      </c>
      <c r="F41" s="8">
        <v>4363512.9699999932</v>
      </c>
      <c r="G41" s="8">
        <v>6155</v>
      </c>
      <c r="H41" s="8">
        <v>49276</v>
      </c>
      <c r="I41" s="8">
        <v>303712.5</v>
      </c>
      <c r="J41" s="104">
        <v>800298.1399999999</v>
      </c>
      <c r="K41" s="35">
        <f t="shared" si="1"/>
        <v>8112382.3299999936</v>
      </c>
      <c r="L41" s="15">
        <v>57061.96</v>
      </c>
      <c r="M41" s="16">
        <v>15626.88</v>
      </c>
      <c r="N41" s="16">
        <v>1560.43</v>
      </c>
      <c r="O41" s="37">
        <f t="shared" si="3"/>
        <v>74249.26999999999</v>
      </c>
      <c r="P41" s="72">
        <v>595965.55000000005</v>
      </c>
      <c r="Q41" s="38">
        <f t="shared" si="2"/>
        <v>8782597.1499999929</v>
      </c>
    </row>
    <row r="42" spans="1:17" ht="13.2" x14ac:dyDescent="0.25">
      <c r="A42" s="11" t="s">
        <v>79</v>
      </c>
      <c r="B42" s="5" t="s">
        <v>80</v>
      </c>
      <c r="C42" s="20">
        <v>1834122</v>
      </c>
      <c r="D42" s="20">
        <v>161761</v>
      </c>
      <c r="E42" s="20">
        <v>4842</v>
      </c>
      <c r="F42" s="8">
        <v>2618193.8799999957</v>
      </c>
      <c r="G42" s="8">
        <v>3234</v>
      </c>
      <c r="H42" s="8">
        <v>25844</v>
      </c>
      <c r="I42" s="8">
        <v>133700</v>
      </c>
      <c r="J42" s="104">
        <v>280688.03999999998</v>
      </c>
      <c r="K42" s="35">
        <f t="shared" si="1"/>
        <v>4501008.8399999952</v>
      </c>
      <c r="L42" s="15">
        <v>34073.050000000003</v>
      </c>
      <c r="M42" s="16">
        <v>8782.7200000000012</v>
      </c>
      <c r="N42" s="16">
        <v>877</v>
      </c>
      <c r="O42" s="37">
        <f t="shared" si="3"/>
        <v>43732.770000000004</v>
      </c>
      <c r="P42" s="72">
        <v>207670.66999999998</v>
      </c>
      <c r="Q42" s="38">
        <f t="shared" si="2"/>
        <v>4752412.2799999947</v>
      </c>
    </row>
    <row r="43" spans="1:17" ht="13.2" x14ac:dyDescent="0.25">
      <c r="A43" s="11" t="s">
        <v>81</v>
      </c>
      <c r="B43" s="5" t="s">
        <v>82</v>
      </c>
      <c r="C43" s="20">
        <v>654133</v>
      </c>
      <c r="D43" s="20">
        <v>59764</v>
      </c>
      <c r="E43" s="20">
        <v>1789</v>
      </c>
      <c r="F43" s="8">
        <v>1812176.7699999998</v>
      </c>
      <c r="G43" s="8">
        <v>2161</v>
      </c>
      <c r="H43" s="8">
        <v>17292</v>
      </c>
      <c r="I43" s="8">
        <v>83737.5</v>
      </c>
      <c r="J43" s="104">
        <v>40275.129999999997</v>
      </c>
      <c r="K43" s="35">
        <f t="shared" si="1"/>
        <v>2590778.1399999997</v>
      </c>
      <c r="L43" s="15">
        <v>20350</v>
      </c>
      <c r="M43" s="16">
        <v>1686.55</v>
      </c>
      <c r="N43" s="16">
        <v>168.41</v>
      </c>
      <c r="O43" s="37">
        <f t="shared" si="3"/>
        <v>22204.959999999999</v>
      </c>
      <c r="P43" s="72">
        <v>383402.06000000006</v>
      </c>
      <c r="Q43" s="38">
        <f t="shared" si="2"/>
        <v>2996385.1599999997</v>
      </c>
    </row>
    <row r="44" spans="1:17" ht="13.2" x14ac:dyDescent="0.25">
      <c r="A44" s="11" t="s">
        <v>83</v>
      </c>
      <c r="B44" s="5" t="s">
        <v>84</v>
      </c>
      <c r="C44" s="20">
        <v>4209903</v>
      </c>
      <c r="D44" s="20">
        <v>372728</v>
      </c>
      <c r="E44" s="20">
        <v>11157</v>
      </c>
      <c r="F44" s="8">
        <v>4139532.0699999952</v>
      </c>
      <c r="G44" s="8">
        <v>4841</v>
      </c>
      <c r="H44" s="8">
        <v>38656</v>
      </c>
      <c r="I44" s="8">
        <v>183312.5</v>
      </c>
      <c r="J44" s="104">
        <v>368228.43999999994</v>
      </c>
      <c r="K44" s="35">
        <f t="shared" si="1"/>
        <v>8591901.1299999952</v>
      </c>
      <c r="L44" s="15">
        <v>45100</v>
      </c>
      <c r="M44" s="16">
        <v>17488.400000000001</v>
      </c>
      <c r="N44" s="16">
        <v>1746.31</v>
      </c>
      <c r="O44" s="37">
        <f t="shared" si="3"/>
        <v>64334.71</v>
      </c>
      <c r="P44" s="72">
        <v>2013981.6100000003</v>
      </c>
      <c r="Q44" s="38">
        <f t="shared" si="2"/>
        <v>10670217.449999996</v>
      </c>
    </row>
    <row r="45" spans="1:17" ht="13.2" x14ac:dyDescent="0.25">
      <c r="A45" s="11" t="s">
        <v>85</v>
      </c>
      <c r="B45" s="5" t="s">
        <v>86</v>
      </c>
      <c r="C45" s="20">
        <v>5691045</v>
      </c>
      <c r="D45" s="20">
        <v>512001</v>
      </c>
      <c r="E45" s="20">
        <v>15326</v>
      </c>
      <c r="F45" s="8">
        <v>5954834.7099999916</v>
      </c>
      <c r="G45" s="8">
        <v>7629</v>
      </c>
      <c r="H45" s="8">
        <v>61200</v>
      </c>
      <c r="I45" s="8">
        <v>248587.5</v>
      </c>
      <c r="J45" s="104">
        <v>684652.31</v>
      </c>
      <c r="K45" s="35">
        <f t="shared" si="1"/>
        <v>11805970.899999991</v>
      </c>
      <c r="L45" s="15">
        <v>43050</v>
      </c>
      <c r="M45" s="16">
        <v>19688.41</v>
      </c>
      <c r="N45" s="16">
        <v>1966</v>
      </c>
      <c r="O45" s="37">
        <f t="shared" si="3"/>
        <v>64704.41</v>
      </c>
      <c r="P45" s="72">
        <v>623898.76</v>
      </c>
      <c r="Q45" s="38">
        <f t="shared" si="2"/>
        <v>12494574.069999991</v>
      </c>
    </row>
    <row r="46" spans="1:17" ht="13.2" x14ac:dyDescent="0.25">
      <c r="A46" s="11" t="s">
        <v>87</v>
      </c>
      <c r="B46" s="5" t="s">
        <v>88</v>
      </c>
      <c r="C46" s="20">
        <v>1617238</v>
      </c>
      <c r="D46" s="20">
        <v>142449</v>
      </c>
      <c r="E46" s="20">
        <v>4264</v>
      </c>
      <c r="F46" s="8">
        <v>2056709.6599999997</v>
      </c>
      <c r="G46" s="8">
        <v>2381</v>
      </c>
      <c r="H46" s="8">
        <v>18952</v>
      </c>
      <c r="I46" s="8">
        <v>96250</v>
      </c>
      <c r="J46" s="104">
        <v>200154.71</v>
      </c>
      <c r="K46" s="35">
        <f t="shared" si="1"/>
        <v>3738088.9499999997</v>
      </c>
      <c r="L46" s="15">
        <v>33550</v>
      </c>
      <c r="M46" s="16">
        <v>8104.0599999999995</v>
      </c>
      <c r="N46" s="16">
        <v>809.24</v>
      </c>
      <c r="O46" s="37">
        <f t="shared" si="3"/>
        <v>42463.299999999996</v>
      </c>
      <c r="P46" s="72">
        <v>351155.18</v>
      </c>
      <c r="Q46" s="38">
        <f t="shared" si="2"/>
        <v>4131707.4299999997</v>
      </c>
    </row>
    <row r="47" spans="1:17" ht="13.2" x14ac:dyDescent="0.25">
      <c r="A47" s="11" t="s">
        <v>89</v>
      </c>
      <c r="B47" s="5" t="s">
        <v>90</v>
      </c>
      <c r="C47" s="20">
        <v>1094511</v>
      </c>
      <c r="D47" s="20">
        <v>97373</v>
      </c>
      <c r="E47" s="20">
        <v>2915</v>
      </c>
      <c r="F47" s="8">
        <v>1779483.2700000003</v>
      </c>
      <c r="G47" s="8">
        <v>2049</v>
      </c>
      <c r="H47" s="8">
        <v>16376</v>
      </c>
      <c r="I47" s="8">
        <v>71925</v>
      </c>
      <c r="J47" s="104">
        <v>265645.07</v>
      </c>
      <c r="K47" s="35">
        <f t="shared" si="1"/>
        <v>2798987.2000000007</v>
      </c>
      <c r="L47" s="15">
        <v>20716.14</v>
      </c>
      <c r="M47" s="16">
        <v>5718.1900000000005</v>
      </c>
      <c r="N47" s="16">
        <v>570.99</v>
      </c>
      <c r="O47" s="37">
        <f t="shared" si="3"/>
        <v>27005.320000000003</v>
      </c>
      <c r="P47" s="72">
        <v>272512.71999999997</v>
      </c>
      <c r="Q47" s="38">
        <f t="shared" si="2"/>
        <v>3098505.24</v>
      </c>
    </row>
    <row r="48" spans="1:17" ht="13.2" x14ac:dyDescent="0.25">
      <c r="A48" s="11" t="s">
        <v>91</v>
      </c>
      <c r="B48" s="5" t="s">
        <v>92</v>
      </c>
      <c r="C48" s="20">
        <v>3056025</v>
      </c>
      <c r="D48" s="20">
        <v>274341</v>
      </c>
      <c r="E48" s="20">
        <v>8212</v>
      </c>
      <c r="F48" s="8">
        <v>2923108.3899999955</v>
      </c>
      <c r="G48" s="8">
        <v>3674</v>
      </c>
      <c r="H48" s="8">
        <v>29392</v>
      </c>
      <c r="I48" s="8">
        <v>139387.5</v>
      </c>
      <c r="J48" s="104">
        <v>225640.44</v>
      </c>
      <c r="K48" s="35">
        <f t="shared" si="1"/>
        <v>6208499.4499999946</v>
      </c>
      <c r="L48" s="15">
        <v>33990.699999999997</v>
      </c>
      <c r="M48" s="16">
        <v>10154.75</v>
      </c>
      <c r="N48" s="16">
        <v>1014.01</v>
      </c>
      <c r="O48" s="37">
        <f t="shared" si="3"/>
        <v>45159.46</v>
      </c>
      <c r="P48" s="72">
        <v>561944.44999999995</v>
      </c>
      <c r="Q48" s="38">
        <f t="shared" si="2"/>
        <v>6815603.3599999947</v>
      </c>
    </row>
    <row r="49" spans="1:17" ht="13.2" x14ac:dyDescent="0.25">
      <c r="A49" s="11" t="s">
        <v>93</v>
      </c>
      <c r="B49" s="5" t="s">
        <v>94</v>
      </c>
      <c r="C49" s="20">
        <v>16065897</v>
      </c>
      <c r="D49" s="20">
        <v>1428523</v>
      </c>
      <c r="E49" s="20">
        <v>42760</v>
      </c>
      <c r="F49" s="8">
        <v>16353573.70999999</v>
      </c>
      <c r="G49" s="8">
        <v>19791</v>
      </c>
      <c r="H49" s="8">
        <v>158020</v>
      </c>
      <c r="I49" s="8">
        <v>765887.5</v>
      </c>
      <c r="J49" s="104">
        <v>683316.49000000011</v>
      </c>
      <c r="K49" s="35">
        <f t="shared" si="1"/>
        <v>34151135.719999991</v>
      </c>
      <c r="L49" s="15">
        <v>144900</v>
      </c>
      <c r="M49" s="16">
        <v>66020.59</v>
      </c>
      <c r="N49" s="16">
        <v>6592.53</v>
      </c>
      <c r="O49" s="37">
        <f t="shared" si="3"/>
        <v>217513.12</v>
      </c>
      <c r="P49" s="72">
        <v>148715.78</v>
      </c>
      <c r="Q49" s="38">
        <f t="shared" si="2"/>
        <v>34517364.61999999</v>
      </c>
    </row>
    <row r="50" spans="1:17" ht="13.2" x14ac:dyDescent="0.25">
      <c r="A50" s="11" t="s">
        <v>95</v>
      </c>
      <c r="B50" s="5" t="s">
        <v>96</v>
      </c>
      <c r="C50" s="20">
        <v>853803</v>
      </c>
      <c r="D50" s="20">
        <v>75883</v>
      </c>
      <c r="E50" s="20">
        <v>2271</v>
      </c>
      <c r="F50" s="8">
        <v>813210.36000000068</v>
      </c>
      <c r="G50" s="8">
        <v>1188</v>
      </c>
      <c r="H50" s="8">
        <v>9500</v>
      </c>
      <c r="I50" s="8">
        <v>61687.5</v>
      </c>
      <c r="J50" s="104">
        <v>101695.07</v>
      </c>
      <c r="K50" s="35">
        <f t="shared" si="1"/>
        <v>1715847.7900000007</v>
      </c>
      <c r="L50" s="15">
        <v>28281.040000000001</v>
      </c>
      <c r="M50" s="16">
        <v>3022.52</v>
      </c>
      <c r="N50" s="16">
        <v>301.82</v>
      </c>
      <c r="O50" s="37">
        <f t="shared" si="3"/>
        <v>31605.38</v>
      </c>
      <c r="P50" s="72">
        <v>204662.34999999998</v>
      </c>
      <c r="Q50" s="38">
        <f t="shared" si="2"/>
        <v>1952115.5200000005</v>
      </c>
    </row>
    <row r="51" spans="1:17" ht="13.2" x14ac:dyDescent="0.25">
      <c r="A51" s="11" t="s">
        <v>97</v>
      </c>
      <c r="B51" s="5" t="s">
        <v>98</v>
      </c>
      <c r="C51" s="20">
        <v>1510908</v>
      </c>
      <c r="D51" s="20">
        <v>135032</v>
      </c>
      <c r="E51" s="20">
        <v>4042</v>
      </c>
      <c r="F51" s="8">
        <v>1310697.3300000003</v>
      </c>
      <c r="G51" s="8">
        <v>1552</v>
      </c>
      <c r="H51" s="8">
        <v>12400</v>
      </c>
      <c r="I51" s="8">
        <v>32550</v>
      </c>
      <c r="J51" s="104">
        <v>132291.57</v>
      </c>
      <c r="K51" s="35">
        <f t="shared" si="1"/>
        <v>2874889.7600000002</v>
      </c>
      <c r="L51" s="15">
        <v>20350</v>
      </c>
      <c r="M51" s="16">
        <v>4845.74</v>
      </c>
      <c r="N51" s="16">
        <v>483.87</v>
      </c>
      <c r="O51" s="37">
        <f t="shared" si="3"/>
        <v>25679.609999999997</v>
      </c>
      <c r="P51" s="72">
        <v>85645.11</v>
      </c>
      <c r="Q51" s="38">
        <f t="shared" si="2"/>
        <v>2986214.48</v>
      </c>
    </row>
    <row r="52" spans="1:17" ht="13.2" x14ac:dyDescent="0.25">
      <c r="A52" s="11" t="s">
        <v>99</v>
      </c>
      <c r="B52" s="5" t="s">
        <v>100</v>
      </c>
      <c r="C52" s="20">
        <v>741265</v>
      </c>
      <c r="D52" s="20">
        <v>65481</v>
      </c>
      <c r="E52" s="20">
        <v>1960</v>
      </c>
      <c r="F52" s="8">
        <v>553792.58000000031</v>
      </c>
      <c r="G52" s="8">
        <v>756</v>
      </c>
      <c r="H52" s="8">
        <v>6048</v>
      </c>
      <c r="I52" s="8">
        <v>35700</v>
      </c>
      <c r="J52" s="104">
        <v>66683.72</v>
      </c>
      <c r="K52" s="35">
        <f t="shared" si="1"/>
        <v>1338318.8600000003</v>
      </c>
      <c r="L52" s="15">
        <v>20350</v>
      </c>
      <c r="M52" s="16">
        <v>2759.0699999999997</v>
      </c>
      <c r="N52" s="16">
        <v>275.51</v>
      </c>
      <c r="O52" s="37">
        <f t="shared" si="3"/>
        <v>23384.579999999998</v>
      </c>
      <c r="P52" s="72">
        <v>268524.65000000002</v>
      </c>
      <c r="Q52" s="38">
        <f t="shared" si="2"/>
        <v>1630228.0900000003</v>
      </c>
    </row>
    <row r="53" spans="1:17" ht="13.2" x14ac:dyDescent="0.25">
      <c r="A53" s="11" t="s">
        <v>101</v>
      </c>
      <c r="B53" s="5" t="s">
        <v>102</v>
      </c>
      <c r="C53" s="20">
        <v>2360792</v>
      </c>
      <c r="D53" s="20">
        <v>209332</v>
      </c>
      <c r="E53" s="20">
        <v>6266</v>
      </c>
      <c r="F53" s="8">
        <v>2902858.3299999963</v>
      </c>
      <c r="G53" s="8">
        <v>3518</v>
      </c>
      <c r="H53" s="8">
        <v>28112</v>
      </c>
      <c r="I53" s="8">
        <v>141925</v>
      </c>
      <c r="J53" s="104">
        <v>182454.28999999998</v>
      </c>
      <c r="K53" s="35">
        <f t="shared" si="1"/>
        <v>5470349.0399999963</v>
      </c>
      <c r="L53" s="15">
        <v>33550</v>
      </c>
      <c r="M53" s="16">
        <v>10625.21</v>
      </c>
      <c r="N53" s="16">
        <v>1060.99</v>
      </c>
      <c r="O53" s="37">
        <f t="shared" si="3"/>
        <v>45236.2</v>
      </c>
      <c r="P53" s="72">
        <v>114071.35</v>
      </c>
      <c r="Q53" s="38">
        <f t="shared" si="2"/>
        <v>5629656.5899999961</v>
      </c>
    </row>
    <row r="54" spans="1:17" ht="13.2" x14ac:dyDescent="0.25">
      <c r="A54" s="11" t="s">
        <v>103</v>
      </c>
      <c r="B54" s="5" t="s">
        <v>104</v>
      </c>
      <c r="C54" s="20">
        <v>3577065</v>
      </c>
      <c r="D54" s="20">
        <v>317030</v>
      </c>
      <c r="E54" s="20">
        <v>9490</v>
      </c>
      <c r="F54" s="8">
        <v>3249559.0499999961</v>
      </c>
      <c r="G54" s="8">
        <v>3843</v>
      </c>
      <c r="H54" s="8">
        <v>30784</v>
      </c>
      <c r="I54" s="8">
        <v>158025</v>
      </c>
      <c r="J54" s="104">
        <v>91203.48</v>
      </c>
      <c r="K54" s="35">
        <f t="shared" si="1"/>
        <v>7254592.5699999956</v>
      </c>
      <c r="L54" s="15">
        <v>45100</v>
      </c>
      <c r="M54" s="16">
        <v>15044.58</v>
      </c>
      <c r="N54" s="16">
        <v>1502.29</v>
      </c>
      <c r="O54" s="37">
        <f t="shared" si="3"/>
        <v>61646.87</v>
      </c>
      <c r="P54" s="72">
        <v>156837.5</v>
      </c>
      <c r="Q54" s="38">
        <f t="shared" si="2"/>
        <v>7473076.9399999958</v>
      </c>
    </row>
    <row r="55" spans="1:17" ht="13.2" x14ac:dyDescent="0.25">
      <c r="A55" s="11" t="s">
        <v>105</v>
      </c>
      <c r="B55" s="5" t="s">
        <v>106</v>
      </c>
      <c r="C55" s="20">
        <v>1235617</v>
      </c>
      <c r="D55" s="20">
        <v>109533</v>
      </c>
      <c r="E55" s="20">
        <v>3279</v>
      </c>
      <c r="F55" s="8">
        <v>1488657.09</v>
      </c>
      <c r="G55" s="8">
        <v>1740</v>
      </c>
      <c r="H55" s="8">
        <v>13916</v>
      </c>
      <c r="I55" s="8">
        <v>44362.5</v>
      </c>
      <c r="J55" s="104">
        <v>239212.08000000002</v>
      </c>
      <c r="K55" s="35">
        <f t="shared" si="1"/>
        <v>2657892.5099999998</v>
      </c>
      <c r="L55" s="15">
        <v>26954.09</v>
      </c>
      <c r="M55" s="16">
        <v>5476.79</v>
      </c>
      <c r="N55" s="16">
        <v>546.89</v>
      </c>
      <c r="O55" s="37">
        <f t="shared" si="3"/>
        <v>32977.770000000004</v>
      </c>
      <c r="P55" s="72">
        <v>486019.51</v>
      </c>
      <c r="Q55" s="38">
        <f t="shared" si="2"/>
        <v>3176889.79</v>
      </c>
    </row>
    <row r="56" spans="1:17" ht="13.2" x14ac:dyDescent="0.25">
      <c r="A56" s="11" t="s">
        <v>107</v>
      </c>
      <c r="B56" s="5" t="s">
        <v>108</v>
      </c>
      <c r="C56" s="20">
        <v>1364395</v>
      </c>
      <c r="D56" s="20">
        <v>121668</v>
      </c>
      <c r="E56" s="20">
        <v>3642</v>
      </c>
      <c r="F56" s="8">
        <v>1222543.4000000004</v>
      </c>
      <c r="G56" s="8">
        <v>1544</v>
      </c>
      <c r="H56" s="8">
        <v>12348</v>
      </c>
      <c r="I56" s="8">
        <v>66237.5</v>
      </c>
      <c r="J56" s="104">
        <v>29264.07</v>
      </c>
      <c r="K56" s="35">
        <f t="shared" si="1"/>
        <v>2763113.8300000005</v>
      </c>
      <c r="L56" s="15">
        <v>26954.09</v>
      </c>
      <c r="M56" s="16">
        <v>5562.19</v>
      </c>
      <c r="N56" s="16">
        <v>555.41999999999996</v>
      </c>
      <c r="O56" s="37">
        <f t="shared" si="3"/>
        <v>33071.699999999997</v>
      </c>
      <c r="P56" s="72">
        <v>158028.79</v>
      </c>
      <c r="Q56" s="38">
        <f t="shared" si="2"/>
        <v>2954214.3200000008</v>
      </c>
    </row>
    <row r="57" spans="1:17" ht="13.2" x14ac:dyDescent="0.25">
      <c r="A57" s="11" t="s">
        <v>109</v>
      </c>
      <c r="B57" s="5" t="s">
        <v>110</v>
      </c>
      <c r="C57" s="20">
        <v>4069094</v>
      </c>
      <c r="D57" s="20">
        <v>360772</v>
      </c>
      <c r="E57" s="20">
        <v>10799</v>
      </c>
      <c r="F57" s="8">
        <v>3802107.0999999917</v>
      </c>
      <c r="G57" s="8">
        <v>4294</v>
      </c>
      <c r="H57" s="8">
        <v>34296</v>
      </c>
      <c r="I57" s="8">
        <v>139212.5</v>
      </c>
      <c r="J57" s="104">
        <v>295574.36</v>
      </c>
      <c r="K57" s="35">
        <f t="shared" si="1"/>
        <v>8125000.2399999918</v>
      </c>
      <c r="L57" s="15">
        <v>43050</v>
      </c>
      <c r="M57" s="16">
        <v>14155.78</v>
      </c>
      <c r="N57" s="16">
        <v>1413.53</v>
      </c>
      <c r="O57" s="37">
        <f t="shared" si="3"/>
        <v>58619.31</v>
      </c>
      <c r="P57" s="72">
        <v>580517.73</v>
      </c>
      <c r="Q57" s="38">
        <f t="shared" si="2"/>
        <v>8764137.2799999919</v>
      </c>
    </row>
    <row r="58" spans="1:17" ht="13.2" x14ac:dyDescent="0.25">
      <c r="A58" s="11" t="s">
        <v>111</v>
      </c>
      <c r="B58" s="5" t="s">
        <v>112</v>
      </c>
      <c r="C58" s="20">
        <v>2902291</v>
      </c>
      <c r="D58" s="20">
        <v>258378</v>
      </c>
      <c r="E58" s="20">
        <v>7734</v>
      </c>
      <c r="F58" s="8">
        <v>3021191.5799999982</v>
      </c>
      <c r="G58" s="8">
        <v>4263</v>
      </c>
      <c r="H58" s="8">
        <v>34040</v>
      </c>
      <c r="I58" s="8">
        <v>183137.5</v>
      </c>
      <c r="J58" s="104">
        <v>349359.71</v>
      </c>
      <c r="K58" s="35">
        <f t="shared" si="1"/>
        <v>6061675.3699999982</v>
      </c>
      <c r="L58" s="15">
        <v>52377.380000000005</v>
      </c>
      <c r="M58" s="16">
        <v>12247.849999999999</v>
      </c>
      <c r="N58" s="16">
        <v>1223.02</v>
      </c>
      <c r="O58" s="37">
        <f t="shared" si="3"/>
        <v>65848.25</v>
      </c>
      <c r="P58" s="72">
        <v>783243.04</v>
      </c>
      <c r="Q58" s="38">
        <f t="shared" si="2"/>
        <v>6910766.6599999983</v>
      </c>
    </row>
    <row r="59" spans="1:17" ht="13.2" x14ac:dyDescent="0.25">
      <c r="A59" s="11" t="s">
        <v>113</v>
      </c>
      <c r="B59" s="5" t="s">
        <v>114</v>
      </c>
      <c r="C59" s="20">
        <v>912056</v>
      </c>
      <c r="D59" s="20">
        <v>80734</v>
      </c>
      <c r="E59" s="20">
        <v>2417</v>
      </c>
      <c r="F59" s="8">
        <v>962794.12000000034</v>
      </c>
      <c r="G59" s="8">
        <v>1152</v>
      </c>
      <c r="H59" s="8">
        <v>9216</v>
      </c>
      <c r="I59" s="8">
        <v>37975</v>
      </c>
      <c r="J59" s="104">
        <v>54406.009999999995</v>
      </c>
      <c r="K59" s="35">
        <f t="shared" si="1"/>
        <v>1951938.1100000003</v>
      </c>
      <c r="L59" s="15">
        <v>20350</v>
      </c>
      <c r="M59" s="16">
        <v>3226.12</v>
      </c>
      <c r="N59" s="16">
        <v>322.14999999999998</v>
      </c>
      <c r="O59" s="37">
        <f t="shared" si="3"/>
        <v>23898.27</v>
      </c>
      <c r="P59" s="72">
        <v>161035.85</v>
      </c>
      <c r="Q59" s="38">
        <f t="shared" si="2"/>
        <v>2136872.2300000004</v>
      </c>
    </row>
    <row r="60" spans="1:17" ht="13.2" x14ac:dyDescent="0.25">
      <c r="A60" s="11" t="s">
        <v>115</v>
      </c>
      <c r="B60" s="5" t="s">
        <v>116</v>
      </c>
      <c r="C60" s="20">
        <v>94607398</v>
      </c>
      <c r="D60" s="20">
        <v>8396649</v>
      </c>
      <c r="E60" s="20">
        <v>251339</v>
      </c>
      <c r="F60" s="8">
        <v>69222137.269998372</v>
      </c>
      <c r="G60" s="8">
        <v>80862</v>
      </c>
      <c r="H60" s="8">
        <v>646278.34</v>
      </c>
      <c r="I60" s="8">
        <v>2204455</v>
      </c>
      <c r="J60" s="104">
        <v>2642040.4000000004</v>
      </c>
      <c r="K60" s="35">
        <f t="shared" si="1"/>
        <v>172767078.20999837</v>
      </c>
      <c r="L60" s="15">
        <v>218350</v>
      </c>
      <c r="M60" s="16">
        <v>244563.53</v>
      </c>
      <c r="N60" s="16">
        <v>24421.040000000001</v>
      </c>
      <c r="O60" s="37">
        <f t="shared" si="3"/>
        <v>487334.57</v>
      </c>
      <c r="P60" s="72">
        <v>3911889.79</v>
      </c>
      <c r="Q60" s="38">
        <f t="shared" si="2"/>
        <v>177166302.56999835</v>
      </c>
    </row>
    <row r="61" spans="1:17" ht="13.2" x14ac:dyDescent="0.25">
      <c r="A61" s="11" t="s">
        <v>117</v>
      </c>
      <c r="B61" s="5" t="s">
        <v>118</v>
      </c>
      <c r="C61" s="20">
        <v>2989421</v>
      </c>
      <c r="D61" s="20">
        <v>268275</v>
      </c>
      <c r="E61" s="20">
        <v>8030</v>
      </c>
      <c r="F61" s="8">
        <v>3015186.4499999974</v>
      </c>
      <c r="G61" s="8">
        <v>3713</v>
      </c>
      <c r="H61" s="8">
        <v>29652</v>
      </c>
      <c r="I61" s="8">
        <v>153045.5</v>
      </c>
      <c r="J61" s="104">
        <v>116242.23999999999</v>
      </c>
      <c r="K61" s="35">
        <f t="shared" si="1"/>
        <v>6351080.7099999972</v>
      </c>
      <c r="L61" s="15">
        <v>45100</v>
      </c>
      <c r="M61" s="16">
        <v>12730.599999999999</v>
      </c>
      <c r="N61" s="16">
        <v>1271.22</v>
      </c>
      <c r="O61" s="37">
        <f t="shared" si="3"/>
        <v>59101.82</v>
      </c>
      <c r="P61" s="72">
        <v>1273208.0999999999</v>
      </c>
      <c r="Q61" s="38">
        <f t="shared" si="2"/>
        <v>7683390.6299999971</v>
      </c>
    </row>
    <row r="62" spans="1:17" ht="13.2" x14ac:dyDescent="0.25">
      <c r="A62" s="11" t="s">
        <v>119</v>
      </c>
      <c r="B62" s="5" t="s">
        <v>120</v>
      </c>
      <c r="C62" s="20">
        <v>5905402</v>
      </c>
      <c r="D62" s="20">
        <v>527652</v>
      </c>
      <c r="E62" s="20">
        <v>15795</v>
      </c>
      <c r="F62" s="8">
        <v>7220185.0100000119</v>
      </c>
      <c r="G62" s="8">
        <v>10436</v>
      </c>
      <c r="H62" s="8">
        <v>83284</v>
      </c>
      <c r="I62" s="8">
        <v>526575</v>
      </c>
      <c r="J62" s="104">
        <v>1178330.3599999999</v>
      </c>
      <c r="K62" s="35">
        <f t="shared" si="1"/>
        <v>13110998.650000013</v>
      </c>
      <c r="L62" s="15">
        <v>49500</v>
      </c>
      <c r="M62" s="16">
        <v>28576.82</v>
      </c>
      <c r="N62" s="16">
        <v>2853.56</v>
      </c>
      <c r="O62" s="37">
        <f t="shared" si="3"/>
        <v>80930.38</v>
      </c>
      <c r="P62" s="72">
        <v>1053512.3900000001</v>
      </c>
      <c r="Q62" s="38">
        <f t="shared" si="2"/>
        <v>14245441.420000015</v>
      </c>
    </row>
    <row r="63" spans="1:17" ht="13.2" x14ac:dyDescent="0.25">
      <c r="A63" s="11" t="s">
        <v>121</v>
      </c>
      <c r="B63" s="5" t="s">
        <v>122</v>
      </c>
      <c r="C63" s="20">
        <v>5050347</v>
      </c>
      <c r="D63" s="20">
        <v>449456</v>
      </c>
      <c r="E63" s="20">
        <v>13454</v>
      </c>
      <c r="F63" s="8">
        <v>3898606.8499999954</v>
      </c>
      <c r="G63" s="8">
        <v>4142</v>
      </c>
      <c r="H63" s="8">
        <v>33088</v>
      </c>
      <c r="I63" s="8">
        <v>127575</v>
      </c>
      <c r="J63" s="104">
        <v>112050.73000000001</v>
      </c>
      <c r="K63" s="35">
        <f t="shared" si="1"/>
        <v>9464618.1199999955</v>
      </c>
      <c r="L63" s="15">
        <v>45100</v>
      </c>
      <c r="M63" s="16">
        <v>19488.900000000001</v>
      </c>
      <c r="N63" s="16">
        <v>1946.08</v>
      </c>
      <c r="O63" s="37">
        <f t="shared" si="3"/>
        <v>66534.98</v>
      </c>
      <c r="P63" s="72">
        <v>235305.81000000003</v>
      </c>
      <c r="Q63" s="38">
        <f t="shared" si="2"/>
        <v>9766458.9099999964</v>
      </c>
    </row>
    <row r="64" spans="1:17" ht="13.2" x14ac:dyDescent="0.25">
      <c r="A64" s="11" t="s">
        <v>123</v>
      </c>
      <c r="B64" s="5" t="s">
        <v>124</v>
      </c>
      <c r="C64" s="20">
        <v>1506083</v>
      </c>
      <c r="D64" s="20">
        <v>133044</v>
      </c>
      <c r="E64" s="20">
        <v>3982</v>
      </c>
      <c r="F64" s="8">
        <v>1409668.1700000002</v>
      </c>
      <c r="G64" s="8">
        <v>1616</v>
      </c>
      <c r="H64" s="8">
        <v>12916</v>
      </c>
      <c r="I64" s="8">
        <v>36137.5</v>
      </c>
      <c r="J64" s="104">
        <v>96816.639999999999</v>
      </c>
      <c r="K64" s="35">
        <f t="shared" si="1"/>
        <v>3006630.03</v>
      </c>
      <c r="L64" s="15">
        <v>28750</v>
      </c>
      <c r="M64" s="16">
        <v>5464.03</v>
      </c>
      <c r="N64" s="16">
        <v>545.61</v>
      </c>
      <c r="O64" s="37">
        <f t="shared" si="3"/>
        <v>34759.64</v>
      </c>
      <c r="P64" s="72">
        <v>279959.03999999998</v>
      </c>
      <c r="Q64" s="38">
        <f t="shared" si="2"/>
        <v>3321348.71</v>
      </c>
    </row>
    <row r="65" spans="1:17" ht="13.2" x14ac:dyDescent="0.25">
      <c r="A65" s="11" t="s">
        <v>125</v>
      </c>
      <c r="B65" s="5" t="s">
        <v>126</v>
      </c>
      <c r="C65" s="20">
        <v>9416443</v>
      </c>
      <c r="D65" s="20">
        <v>834662</v>
      </c>
      <c r="E65" s="20">
        <v>24984</v>
      </c>
      <c r="F65" s="8">
        <v>9469123.3600000478</v>
      </c>
      <c r="G65" s="8">
        <v>11409</v>
      </c>
      <c r="H65" s="8">
        <v>91120</v>
      </c>
      <c r="I65" s="8">
        <v>280087.5</v>
      </c>
      <c r="J65" s="104">
        <v>561728.74</v>
      </c>
      <c r="K65" s="35">
        <f t="shared" si="1"/>
        <v>19566100.120000049</v>
      </c>
      <c r="L65" s="15">
        <v>67932</v>
      </c>
      <c r="M65" s="16">
        <v>36075.86</v>
      </c>
      <c r="N65" s="16">
        <v>3602.38</v>
      </c>
      <c r="O65" s="37">
        <f t="shared" si="3"/>
        <v>107610.24000000001</v>
      </c>
      <c r="P65" s="72">
        <v>3352006.7500000005</v>
      </c>
      <c r="Q65" s="38">
        <f t="shared" si="2"/>
        <v>23025717.110000048</v>
      </c>
    </row>
    <row r="66" spans="1:17" ht="13.2" x14ac:dyDescent="0.25">
      <c r="A66" s="11" t="s">
        <v>127</v>
      </c>
      <c r="B66" s="5" t="s">
        <v>128</v>
      </c>
      <c r="C66" s="20">
        <v>735253</v>
      </c>
      <c r="D66" s="20">
        <v>66133</v>
      </c>
      <c r="E66" s="20">
        <v>1980</v>
      </c>
      <c r="F66" s="8">
        <v>1002355.9400000009</v>
      </c>
      <c r="G66" s="8">
        <v>1231</v>
      </c>
      <c r="H66" s="8">
        <v>9812</v>
      </c>
      <c r="I66" s="8">
        <v>55387.5</v>
      </c>
      <c r="J66" s="104">
        <v>102815.34999999999</v>
      </c>
      <c r="K66" s="35">
        <f t="shared" si="1"/>
        <v>1769337.0900000008</v>
      </c>
      <c r="L66" s="15">
        <v>26954.09</v>
      </c>
      <c r="M66" s="16">
        <v>3590.2200000000003</v>
      </c>
      <c r="N66" s="16">
        <v>358.5</v>
      </c>
      <c r="O66" s="37">
        <f t="shared" si="3"/>
        <v>30902.81</v>
      </c>
      <c r="P66" s="72">
        <v>241930.34000000003</v>
      </c>
      <c r="Q66" s="38">
        <f t="shared" si="2"/>
        <v>2042170.2400000009</v>
      </c>
    </row>
    <row r="67" spans="1:17" ht="13.2" x14ac:dyDescent="0.25">
      <c r="A67" s="11" t="s">
        <v>129</v>
      </c>
      <c r="B67" s="5" t="s">
        <v>130</v>
      </c>
      <c r="C67" s="20">
        <v>494663</v>
      </c>
      <c r="D67" s="20">
        <v>44163</v>
      </c>
      <c r="E67" s="20">
        <v>1322</v>
      </c>
      <c r="F67" s="8">
        <v>522169.19000000029</v>
      </c>
      <c r="G67" s="8">
        <v>678</v>
      </c>
      <c r="H67" s="8">
        <v>5420</v>
      </c>
      <c r="I67" s="8">
        <v>22575</v>
      </c>
      <c r="J67" s="104">
        <v>156461.96</v>
      </c>
      <c r="K67" s="35">
        <f t="shared" si="1"/>
        <v>934528.23000000045</v>
      </c>
      <c r="L67" s="15">
        <v>24287.3</v>
      </c>
      <c r="M67" s="16">
        <v>1755.0900000000001</v>
      </c>
      <c r="N67" s="16">
        <v>175.26</v>
      </c>
      <c r="O67" s="37">
        <f t="shared" si="3"/>
        <v>26217.649999999998</v>
      </c>
      <c r="P67" s="72">
        <v>26651.98</v>
      </c>
      <c r="Q67" s="38">
        <f t="shared" si="2"/>
        <v>987397.86000000045</v>
      </c>
    </row>
    <row r="68" spans="1:17" ht="13.2" x14ac:dyDescent="0.25">
      <c r="A68" s="11" t="s">
        <v>131</v>
      </c>
      <c r="B68" s="5" t="s">
        <v>132</v>
      </c>
      <c r="C68" s="20">
        <v>1853626</v>
      </c>
      <c r="D68" s="20">
        <v>165037</v>
      </c>
      <c r="E68" s="20">
        <v>4940</v>
      </c>
      <c r="F68" s="8">
        <v>1812268.8899999987</v>
      </c>
      <c r="G68" s="8">
        <v>2564</v>
      </c>
      <c r="H68" s="8">
        <v>20476</v>
      </c>
      <c r="I68" s="8">
        <v>143500</v>
      </c>
      <c r="J68" s="104">
        <v>105257.41</v>
      </c>
      <c r="K68" s="35">
        <f t="shared" si="1"/>
        <v>3897154.4799999986</v>
      </c>
      <c r="L68" s="15">
        <v>32025</v>
      </c>
      <c r="M68" s="16">
        <v>8643.3700000000008</v>
      </c>
      <c r="N68" s="16">
        <v>863.09</v>
      </c>
      <c r="O68" s="37">
        <f t="shared" ref="O68:O99" si="4">SUM(L68:N68)</f>
        <v>41531.46</v>
      </c>
      <c r="P68" s="72">
        <v>682607.45</v>
      </c>
      <c r="Q68" s="38">
        <f t="shared" si="2"/>
        <v>4621293.3899999987</v>
      </c>
    </row>
    <row r="69" spans="1:17" ht="13.2" x14ac:dyDescent="0.25">
      <c r="A69" s="11" t="s">
        <v>133</v>
      </c>
      <c r="B69" s="5" t="s">
        <v>134</v>
      </c>
      <c r="C69" s="20">
        <v>3459426</v>
      </c>
      <c r="D69" s="20">
        <v>309779</v>
      </c>
      <c r="E69" s="20">
        <v>9273</v>
      </c>
      <c r="F69" s="8">
        <v>3617761.8499999968</v>
      </c>
      <c r="G69" s="8">
        <v>4847</v>
      </c>
      <c r="H69" s="8">
        <v>38752</v>
      </c>
      <c r="I69" s="8">
        <v>255790.49</v>
      </c>
      <c r="J69" s="104">
        <v>348050.69</v>
      </c>
      <c r="K69" s="35">
        <f t="shared" ref="K69:K132" si="5">(C69+D69+E69+F69+G69+H69+I69-J69)</f>
        <v>7347578.6499999966</v>
      </c>
      <c r="L69" s="15">
        <v>45100</v>
      </c>
      <c r="M69" s="16">
        <v>14727.63</v>
      </c>
      <c r="N69" s="16">
        <v>1470.64</v>
      </c>
      <c r="O69" s="37">
        <f t="shared" si="4"/>
        <v>61298.27</v>
      </c>
      <c r="P69" s="72">
        <v>305023.14000000007</v>
      </c>
      <c r="Q69" s="38">
        <f t="shared" ref="Q69:Q132" si="6">K69+O69+P69</f>
        <v>7713900.0599999959</v>
      </c>
    </row>
    <row r="70" spans="1:17" ht="13.2" x14ac:dyDescent="0.25">
      <c r="A70" s="11" t="s">
        <v>135</v>
      </c>
      <c r="B70" s="5" t="s">
        <v>136</v>
      </c>
      <c r="C70" s="20">
        <v>3431460</v>
      </c>
      <c r="D70" s="20">
        <v>303542</v>
      </c>
      <c r="E70" s="20">
        <v>9086</v>
      </c>
      <c r="F70" s="8">
        <v>3483418.4599999958</v>
      </c>
      <c r="G70" s="8">
        <v>3818</v>
      </c>
      <c r="H70" s="8">
        <v>30524</v>
      </c>
      <c r="I70" s="8">
        <v>121975</v>
      </c>
      <c r="J70" s="104">
        <v>296232.40000000002</v>
      </c>
      <c r="K70" s="35">
        <f t="shared" si="5"/>
        <v>7087591.0599999949</v>
      </c>
      <c r="L70" s="15">
        <v>45100</v>
      </c>
      <c r="M70" s="16">
        <v>13973.42</v>
      </c>
      <c r="N70" s="16">
        <v>1395.32</v>
      </c>
      <c r="O70" s="37">
        <f t="shared" si="4"/>
        <v>60468.74</v>
      </c>
      <c r="P70" s="72">
        <v>225859.96000000002</v>
      </c>
      <c r="Q70" s="38">
        <f t="shared" si="6"/>
        <v>7373919.7599999951</v>
      </c>
    </row>
    <row r="71" spans="1:17" ht="13.2" x14ac:dyDescent="0.25">
      <c r="A71" s="11" t="s">
        <v>137</v>
      </c>
      <c r="B71" s="5" t="s">
        <v>138</v>
      </c>
      <c r="C71" s="20">
        <v>4275816</v>
      </c>
      <c r="D71" s="20">
        <v>382835</v>
      </c>
      <c r="E71" s="20">
        <v>11460</v>
      </c>
      <c r="F71" s="8">
        <v>4314376.1199999936</v>
      </c>
      <c r="G71" s="8">
        <v>5658</v>
      </c>
      <c r="H71" s="8">
        <v>45188</v>
      </c>
      <c r="I71" s="8">
        <v>287087.5</v>
      </c>
      <c r="J71" s="104">
        <v>325865.07</v>
      </c>
      <c r="K71" s="35">
        <f t="shared" si="5"/>
        <v>8996555.5499999933</v>
      </c>
      <c r="L71" s="15">
        <v>45100</v>
      </c>
      <c r="M71" s="16">
        <v>19919.93</v>
      </c>
      <c r="N71" s="16">
        <v>1989.12</v>
      </c>
      <c r="O71" s="37">
        <f t="shared" si="4"/>
        <v>67009.05</v>
      </c>
      <c r="P71" s="72">
        <v>395410.6</v>
      </c>
      <c r="Q71" s="38">
        <f t="shared" si="6"/>
        <v>9458975.1999999937</v>
      </c>
    </row>
    <row r="72" spans="1:17" ht="13.2" x14ac:dyDescent="0.25">
      <c r="A72" s="11" t="s">
        <v>139</v>
      </c>
      <c r="B72" s="5" t="s">
        <v>140</v>
      </c>
      <c r="C72" s="20">
        <v>5552187</v>
      </c>
      <c r="D72" s="20">
        <v>495880</v>
      </c>
      <c r="E72" s="20">
        <v>14843</v>
      </c>
      <c r="F72" s="8">
        <v>6238246.3299999777</v>
      </c>
      <c r="G72" s="8">
        <v>7290</v>
      </c>
      <c r="H72" s="8">
        <v>58176</v>
      </c>
      <c r="I72" s="8">
        <v>281316.5</v>
      </c>
      <c r="J72" s="104">
        <v>336085.05000000005</v>
      </c>
      <c r="K72" s="35">
        <f t="shared" si="5"/>
        <v>12311853.779999977</v>
      </c>
      <c r="L72" s="15">
        <v>54768.520000000004</v>
      </c>
      <c r="M72" s="16">
        <v>23236.86</v>
      </c>
      <c r="N72" s="16">
        <v>2320.33</v>
      </c>
      <c r="O72" s="37">
        <f t="shared" si="4"/>
        <v>80325.710000000006</v>
      </c>
      <c r="P72" s="72">
        <v>823657.24</v>
      </c>
      <c r="Q72" s="38">
        <f t="shared" si="6"/>
        <v>13215836.729999978</v>
      </c>
    </row>
    <row r="73" spans="1:17" ht="13.2" x14ac:dyDescent="0.25">
      <c r="A73" s="11" t="s">
        <v>141</v>
      </c>
      <c r="B73" s="5" t="s">
        <v>142</v>
      </c>
      <c r="C73" s="20">
        <v>4564373</v>
      </c>
      <c r="D73" s="20">
        <v>404430</v>
      </c>
      <c r="E73" s="20">
        <v>12106</v>
      </c>
      <c r="F73" s="8">
        <v>6035600.3899999904</v>
      </c>
      <c r="G73" s="8">
        <v>7149</v>
      </c>
      <c r="H73" s="8">
        <v>57232</v>
      </c>
      <c r="I73" s="8">
        <v>286626</v>
      </c>
      <c r="J73" s="104">
        <v>406001.54</v>
      </c>
      <c r="K73" s="35">
        <f t="shared" si="5"/>
        <v>10961514.84999999</v>
      </c>
      <c r="L73" s="15">
        <v>45100</v>
      </c>
      <c r="M73" s="16">
        <v>23517.67</v>
      </c>
      <c r="N73" s="16">
        <v>2348.37</v>
      </c>
      <c r="O73" s="37">
        <f t="shared" si="4"/>
        <v>70966.039999999994</v>
      </c>
      <c r="P73" s="72">
        <v>378151.87999999995</v>
      </c>
      <c r="Q73" s="38">
        <f t="shared" si="6"/>
        <v>11410632.76999999</v>
      </c>
    </row>
    <row r="74" spans="1:17" ht="13.2" x14ac:dyDescent="0.25">
      <c r="A74" s="11" t="s">
        <v>143</v>
      </c>
      <c r="B74" s="5" t="s">
        <v>144</v>
      </c>
      <c r="C74" s="20">
        <v>2371567</v>
      </c>
      <c r="D74" s="20">
        <v>209212</v>
      </c>
      <c r="E74" s="20">
        <v>6262</v>
      </c>
      <c r="F74" s="8">
        <v>2888368.7099999972</v>
      </c>
      <c r="G74" s="8">
        <v>3436</v>
      </c>
      <c r="H74" s="8">
        <v>27416</v>
      </c>
      <c r="I74" s="8">
        <v>92674.5</v>
      </c>
      <c r="J74" s="104">
        <v>102494.47999999998</v>
      </c>
      <c r="K74" s="35">
        <f t="shared" si="5"/>
        <v>5496441.7299999967</v>
      </c>
      <c r="L74" s="15">
        <v>33550</v>
      </c>
      <c r="M74" s="16">
        <v>9729.68</v>
      </c>
      <c r="N74" s="16">
        <v>971.56</v>
      </c>
      <c r="O74" s="37">
        <f t="shared" si="4"/>
        <v>44251.24</v>
      </c>
      <c r="P74" s="72">
        <v>1066785</v>
      </c>
      <c r="Q74" s="38">
        <f t="shared" si="6"/>
        <v>6607477.9699999969</v>
      </c>
    </row>
    <row r="75" spans="1:17" ht="13.2" x14ac:dyDescent="0.25">
      <c r="A75" s="11" t="s">
        <v>145</v>
      </c>
      <c r="B75" s="5" t="s">
        <v>146</v>
      </c>
      <c r="C75" s="20">
        <v>3786642</v>
      </c>
      <c r="D75" s="20">
        <v>339018</v>
      </c>
      <c r="E75" s="20">
        <v>10148</v>
      </c>
      <c r="F75" s="8">
        <v>3986443.9199999897</v>
      </c>
      <c r="G75" s="8">
        <v>5547</v>
      </c>
      <c r="H75" s="8">
        <v>44276</v>
      </c>
      <c r="I75" s="8">
        <v>305886.3</v>
      </c>
      <c r="J75" s="104">
        <v>358722.23000000004</v>
      </c>
      <c r="K75" s="35">
        <f t="shared" si="5"/>
        <v>8119238.989999989</v>
      </c>
      <c r="L75" s="15">
        <v>45100</v>
      </c>
      <c r="M75" s="16">
        <v>15232.42</v>
      </c>
      <c r="N75" s="16">
        <v>1521.04</v>
      </c>
      <c r="O75" s="37">
        <f t="shared" si="4"/>
        <v>61853.46</v>
      </c>
      <c r="P75" s="72">
        <v>284634.78000000003</v>
      </c>
      <c r="Q75" s="38">
        <f t="shared" si="6"/>
        <v>8465727.2299999893</v>
      </c>
    </row>
    <row r="76" spans="1:17" ht="13.2" x14ac:dyDescent="0.25">
      <c r="A76" s="11" t="s">
        <v>147</v>
      </c>
      <c r="B76" s="5" t="s">
        <v>148</v>
      </c>
      <c r="C76" s="20">
        <v>2432569</v>
      </c>
      <c r="D76" s="20">
        <v>217243</v>
      </c>
      <c r="E76" s="20">
        <v>6503</v>
      </c>
      <c r="F76" s="8">
        <v>2108539.1500000004</v>
      </c>
      <c r="G76" s="8">
        <v>3016</v>
      </c>
      <c r="H76" s="8">
        <v>24192</v>
      </c>
      <c r="I76" s="8">
        <v>181737.5</v>
      </c>
      <c r="J76" s="104">
        <v>93181.739999999991</v>
      </c>
      <c r="K76" s="35">
        <f t="shared" si="5"/>
        <v>4880617.91</v>
      </c>
      <c r="L76" s="15">
        <v>33550</v>
      </c>
      <c r="M76" s="16">
        <v>8681.23</v>
      </c>
      <c r="N76" s="16">
        <v>866.87</v>
      </c>
      <c r="O76" s="37">
        <f t="shared" si="4"/>
        <v>43098.1</v>
      </c>
      <c r="P76" s="72">
        <v>371938.56000000006</v>
      </c>
      <c r="Q76" s="38">
        <f t="shared" si="6"/>
        <v>5295654.57</v>
      </c>
    </row>
    <row r="77" spans="1:17" ht="13.2" x14ac:dyDescent="0.25">
      <c r="A77" s="11" t="s">
        <v>149</v>
      </c>
      <c r="B77" s="5" t="s">
        <v>150</v>
      </c>
      <c r="C77" s="20">
        <v>22148226</v>
      </c>
      <c r="D77" s="20">
        <v>1968330</v>
      </c>
      <c r="E77" s="20">
        <v>58919</v>
      </c>
      <c r="F77" s="8">
        <v>19690724.979999956</v>
      </c>
      <c r="G77" s="8">
        <v>26427</v>
      </c>
      <c r="H77" s="8">
        <v>211080</v>
      </c>
      <c r="I77" s="8">
        <v>1358612.5</v>
      </c>
      <c r="J77" s="104">
        <v>939057.31999999983</v>
      </c>
      <c r="K77" s="35">
        <f t="shared" si="5"/>
        <v>44523262.159999959</v>
      </c>
      <c r="L77" s="15">
        <v>152658.41999999998</v>
      </c>
      <c r="M77" s="16">
        <v>85632.25</v>
      </c>
      <c r="N77" s="16">
        <v>8550.86</v>
      </c>
      <c r="O77" s="37">
        <f t="shared" si="4"/>
        <v>246841.52999999997</v>
      </c>
      <c r="P77" s="72">
        <v>1092920.6299999999</v>
      </c>
      <c r="Q77" s="38">
        <f t="shared" si="6"/>
        <v>45863024.319999963</v>
      </c>
    </row>
    <row r="78" spans="1:17" ht="13.2" x14ac:dyDescent="0.25">
      <c r="A78" s="11" t="s">
        <v>151</v>
      </c>
      <c r="B78" s="5" t="s">
        <v>152</v>
      </c>
      <c r="C78" s="20">
        <v>4034059</v>
      </c>
      <c r="D78" s="20">
        <v>360486</v>
      </c>
      <c r="E78" s="20">
        <v>10791</v>
      </c>
      <c r="F78" s="8">
        <v>5599790.3699999927</v>
      </c>
      <c r="G78" s="8">
        <v>7508</v>
      </c>
      <c r="H78" s="8">
        <v>60220</v>
      </c>
      <c r="I78" s="8">
        <v>302225</v>
      </c>
      <c r="J78" s="104">
        <v>863736.8</v>
      </c>
      <c r="K78" s="35">
        <f t="shared" si="5"/>
        <v>9511342.5699999928</v>
      </c>
      <c r="L78" s="15">
        <v>45827.74</v>
      </c>
      <c r="M78" s="16">
        <v>19213.39</v>
      </c>
      <c r="N78" s="16">
        <v>1918.56</v>
      </c>
      <c r="O78" s="37">
        <f t="shared" si="4"/>
        <v>66959.69</v>
      </c>
      <c r="P78" s="72">
        <v>1778072.98</v>
      </c>
      <c r="Q78" s="38">
        <f t="shared" si="6"/>
        <v>11356375.239999993</v>
      </c>
    </row>
    <row r="79" spans="1:17" ht="13.2" x14ac:dyDescent="0.25">
      <c r="A79" s="11" t="s">
        <v>153</v>
      </c>
      <c r="B79" s="5" t="s">
        <v>154</v>
      </c>
      <c r="C79" s="20">
        <v>1012944</v>
      </c>
      <c r="D79" s="20">
        <v>91048</v>
      </c>
      <c r="E79" s="20">
        <v>2725</v>
      </c>
      <c r="F79" s="8">
        <v>1101083.8500000006</v>
      </c>
      <c r="G79" s="8">
        <v>1452</v>
      </c>
      <c r="H79" s="8">
        <v>11592</v>
      </c>
      <c r="I79" s="8">
        <v>33862.5</v>
      </c>
      <c r="J79" s="104">
        <v>154538.40000000002</v>
      </c>
      <c r="K79" s="35">
        <f t="shared" si="5"/>
        <v>2100168.9500000007</v>
      </c>
      <c r="L79" s="15">
        <v>20350</v>
      </c>
      <c r="M79" s="16">
        <v>4246.68</v>
      </c>
      <c r="N79" s="16">
        <v>424.05</v>
      </c>
      <c r="O79" s="37">
        <f t="shared" si="4"/>
        <v>25020.73</v>
      </c>
      <c r="P79" s="72">
        <v>343644.38</v>
      </c>
      <c r="Q79" s="38">
        <f t="shared" si="6"/>
        <v>2468834.0600000005</v>
      </c>
    </row>
    <row r="80" spans="1:17" ht="13.2" x14ac:dyDescent="0.25">
      <c r="A80" s="11" t="s">
        <v>155</v>
      </c>
      <c r="B80" s="5" t="s">
        <v>156</v>
      </c>
      <c r="C80" s="20">
        <v>3790681</v>
      </c>
      <c r="D80" s="20">
        <v>337420</v>
      </c>
      <c r="E80" s="20">
        <v>10100</v>
      </c>
      <c r="F80" s="8">
        <v>3757467.0299999956</v>
      </c>
      <c r="G80" s="8">
        <v>4685</v>
      </c>
      <c r="H80" s="8">
        <v>37432</v>
      </c>
      <c r="I80" s="8">
        <v>200116.5</v>
      </c>
      <c r="J80" s="104">
        <v>219272.28</v>
      </c>
      <c r="K80" s="35">
        <f t="shared" si="5"/>
        <v>7918629.2499999953</v>
      </c>
      <c r="L80" s="15">
        <v>49302.67</v>
      </c>
      <c r="M80" s="16">
        <v>16766.809999999998</v>
      </c>
      <c r="N80" s="16">
        <v>1674.26</v>
      </c>
      <c r="O80" s="37">
        <f t="shared" si="4"/>
        <v>67743.739999999991</v>
      </c>
      <c r="P80" s="72">
        <v>468479.81</v>
      </c>
      <c r="Q80" s="38">
        <f t="shared" si="6"/>
        <v>8454852.7999999952</v>
      </c>
    </row>
    <row r="81" spans="1:17" ht="13.2" x14ac:dyDescent="0.25">
      <c r="A81" s="11" t="s">
        <v>157</v>
      </c>
      <c r="B81" s="5" t="s">
        <v>158</v>
      </c>
      <c r="C81" s="20">
        <v>3392604</v>
      </c>
      <c r="D81" s="20">
        <v>303450</v>
      </c>
      <c r="E81" s="20">
        <v>3622</v>
      </c>
      <c r="F81" s="8">
        <v>3699200.4699999946</v>
      </c>
      <c r="G81" s="8">
        <v>4522</v>
      </c>
      <c r="H81" s="8">
        <v>36144</v>
      </c>
      <c r="I81" s="8">
        <v>171237.5</v>
      </c>
      <c r="J81" s="104">
        <v>349692.01</v>
      </c>
      <c r="K81" s="35">
        <f t="shared" si="5"/>
        <v>7261087.9599999953</v>
      </c>
      <c r="L81" s="15">
        <v>45100</v>
      </c>
      <c r="M81" s="16">
        <v>13324.07</v>
      </c>
      <c r="N81" s="16">
        <v>1330.48</v>
      </c>
      <c r="O81" s="37">
        <f t="shared" si="4"/>
        <v>59754.55</v>
      </c>
      <c r="P81" s="72">
        <v>2174323.75</v>
      </c>
      <c r="Q81" s="38">
        <f t="shared" si="6"/>
        <v>9495166.2599999942</v>
      </c>
    </row>
    <row r="82" spans="1:17" ht="13.2" x14ac:dyDescent="0.25">
      <c r="A82" s="11" t="s">
        <v>159</v>
      </c>
      <c r="B82" s="5" t="s">
        <v>160</v>
      </c>
      <c r="C82" s="20">
        <v>1386162</v>
      </c>
      <c r="D82" s="20">
        <v>120995</v>
      </c>
      <c r="E82" s="20">
        <v>9083</v>
      </c>
      <c r="F82" s="8">
        <v>1306449.02</v>
      </c>
      <c r="G82" s="8">
        <v>1983</v>
      </c>
      <c r="H82" s="8">
        <v>15820</v>
      </c>
      <c r="I82" s="8">
        <v>115850</v>
      </c>
      <c r="J82" s="104">
        <v>209791.16999999998</v>
      </c>
      <c r="K82" s="35">
        <f t="shared" si="5"/>
        <v>2746550.85</v>
      </c>
      <c r="L82" s="15">
        <v>25723.5</v>
      </c>
      <c r="M82" s="16">
        <v>5651.1100000000006</v>
      </c>
      <c r="N82" s="16">
        <v>564.29999999999995</v>
      </c>
      <c r="O82" s="37">
        <f t="shared" si="4"/>
        <v>31938.91</v>
      </c>
      <c r="P82" s="72">
        <v>600424.69999999995</v>
      </c>
      <c r="Q82" s="38">
        <f t="shared" si="6"/>
        <v>3378914.46</v>
      </c>
    </row>
    <row r="83" spans="1:17" ht="13.2" x14ac:dyDescent="0.25">
      <c r="A83" s="11" t="s">
        <v>161</v>
      </c>
      <c r="B83" s="5" t="s">
        <v>162</v>
      </c>
      <c r="C83" s="20">
        <v>9530052</v>
      </c>
      <c r="D83" s="20">
        <v>841222</v>
      </c>
      <c r="E83" s="20">
        <v>25176</v>
      </c>
      <c r="F83" s="8">
        <v>9451172.8400000371</v>
      </c>
      <c r="G83" s="8">
        <v>12294</v>
      </c>
      <c r="H83" s="8">
        <v>98156</v>
      </c>
      <c r="I83" s="8">
        <v>523512.5</v>
      </c>
      <c r="J83" s="104">
        <v>506133.17</v>
      </c>
      <c r="K83" s="35">
        <f t="shared" si="5"/>
        <v>19975452.170000035</v>
      </c>
      <c r="L83" s="15">
        <v>49500</v>
      </c>
      <c r="M83" s="16">
        <v>39866.550000000003</v>
      </c>
      <c r="N83" s="16">
        <v>3980.9</v>
      </c>
      <c r="O83" s="37">
        <f t="shared" si="4"/>
        <v>93347.45</v>
      </c>
      <c r="P83" s="72">
        <v>542479.53</v>
      </c>
      <c r="Q83" s="38">
        <f t="shared" si="6"/>
        <v>20611279.150000036</v>
      </c>
    </row>
    <row r="84" spans="1:17" ht="13.2" x14ac:dyDescent="0.25">
      <c r="A84" s="11" t="s">
        <v>163</v>
      </c>
      <c r="B84" s="5" t="s">
        <v>164</v>
      </c>
      <c r="C84" s="20">
        <v>2714649</v>
      </c>
      <c r="D84" s="20">
        <v>240650</v>
      </c>
      <c r="E84" s="20">
        <v>7203</v>
      </c>
      <c r="F84" s="8">
        <v>3013837.5299999951</v>
      </c>
      <c r="G84" s="8">
        <v>3862</v>
      </c>
      <c r="H84" s="8">
        <v>30848</v>
      </c>
      <c r="I84" s="8">
        <v>150237.5</v>
      </c>
      <c r="J84" s="104">
        <v>116984.19000000002</v>
      </c>
      <c r="K84" s="35">
        <f t="shared" si="5"/>
        <v>6044302.8399999952</v>
      </c>
      <c r="L84" s="15">
        <v>39852.67</v>
      </c>
      <c r="M84" s="16">
        <v>11563.27</v>
      </c>
      <c r="N84" s="16">
        <v>1154.6600000000001</v>
      </c>
      <c r="O84" s="37">
        <f t="shared" si="4"/>
        <v>52570.600000000006</v>
      </c>
      <c r="P84" s="72">
        <v>462770.59</v>
      </c>
      <c r="Q84" s="38">
        <f t="shared" si="6"/>
        <v>6559644.0299999947</v>
      </c>
    </row>
    <row r="85" spans="1:17" ht="13.2" x14ac:dyDescent="0.25">
      <c r="A85" s="11" t="s">
        <v>165</v>
      </c>
      <c r="B85" s="5" t="s">
        <v>166</v>
      </c>
      <c r="C85" s="20">
        <v>1142693</v>
      </c>
      <c r="D85" s="20">
        <v>100621</v>
      </c>
      <c r="E85" s="20">
        <v>3012</v>
      </c>
      <c r="F85" s="8">
        <v>1331194.7500000009</v>
      </c>
      <c r="G85" s="8">
        <v>1479</v>
      </c>
      <c r="H85" s="8">
        <v>11824</v>
      </c>
      <c r="I85" s="8">
        <v>50575</v>
      </c>
      <c r="J85" s="104">
        <v>89093.58</v>
      </c>
      <c r="K85" s="35">
        <f t="shared" si="5"/>
        <v>2552305.1700000009</v>
      </c>
      <c r="L85" s="15">
        <v>28281.040000000001</v>
      </c>
      <c r="M85" s="16">
        <v>4075.29</v>
      </c>
      <c r="N85" s="16">
        <v>406.94</v>
      </c>
      <c r="O85" s="37">
        <f t="shared" si="4"/>
        <v>32763.27</v>
      </c>
      <c r="P85" s="72">
        <v>51204.3</v>
      </c>
      <c r="Q85" s="38">
        <f t="shared" si="6"/>
        <v>2636272.7400000007</v>
      </c>
    </row>
    <row r="86" spans="1:17" ht="13.2" x14ac:dyDescent="0.25">
      <c r="A86" s="11" t="s">
        <v>167</v>
      </c>
      <c r="B86" s="5" t="s">
        <v>168</v>
      </c>
      <c r="C86" s="20">
        <v>8622187</v>
      </c>
      <c r="D86" s="20">
        <v>765055</v>
      </c>
      <c r="E86" s="20">
        <v>22901</v>
      </c>
      <c r="F86" s="8">
        <v>9491169.9400000386</v>
      </c>
      <c r="G86" s="8">
        <v>11228</v>
      </c>
      <c r="H86" s="8">
        <v>89692</v>
      </c>
      <c r="I86" s="8">
        <v>350612.5</v>
      </c>
      <c r="J86" s="104">
        <v>539216.69000000006</v>
      </c>
      <c r="K86" s="35">
        <f t="shared" si="5"/>
        <v>18813628.750000037</v>
      </c>
      <c r="L86" s="15">
        <v>53117.07</v>
      </c>
      <c r="M86" s="16">
        <v>37777.199999999997</v>
      </c>
      <c r="N86" s="16">
        <v>3772.27</v>
      </c>
      <c r="O86" s="37">
        <f t="shared" si="4"/>
        <v>94666.54</v>
      </c>
      <c r="P86" s="72">
        <v>945099.71</v>
      </c>
      <c r="Q86" s="38">
        <f t="shared" si="6"/>
        <v>19853395.000000037</v>
      </c>
    </row>
    <row r="87" spans="1:17" ht="13.2" x14ac:dyDescent="0.25">
      <c r="A87" s="11" t="s">
        <v>169</v>
      </c>
      <c r="B87" s="5" t="s">
        <v>170</v>
      </c>
      <c r="C87" s="20">
        <v>2637707</v>
      </c>
      <c r="D87" s="20">
        <v>234749</v>
      </c>
      <c r="E87" s="20">
        <v>7027</v>
      </c>
      <c r="F87" s="8">
        <v>2842114.5899999943</v>
      </c>
      <c r="G87" s="8">
        <v>4023</v>
      </c>
      <c r="H87" s="8">
        <v>32172</v>
      </c>
      <c r="I87" s="8">
        <v>214820.5</v>
      </c>
      <c r="J87" s="104">
        <v>293045.76000000001</v>
      </c>
      <c r="K87" s="35">
        <f t="shared" si="5"/>
        <v>5679567.3299999945</v>
      </c>
      <c r="L87" s="15">
        <v>40888.020000000004</v>
      </c>
      <c r="M87" s="16">
        <v>10996.46</v>
      </c>
      <c r="N87" s="16">
        <v>1098.06</v>
      </c>
      <c r="O87" s="37">
        <f t="shared" si="4"/>
        <v>52982.54</v>
      </c>
      <c r="P87" s="72">
        <v>685818.98</v>
      </c>
      <c r="Q87" s="38">
        <f t="shared" si="6"/>
        <v>6418368.849999994</v>
      </c>
    </row>
    <row r="88" spans="1:17" ht="13.2" x14ac:dyDescent="0.25">
      <c r="A88" s="11" t="s">
        <v>171</v>
      </c>
      <c r="B88" s="5" t="s">
        <v>172</v>
      </c>
      <c r="C88" s="20">
        <v>396193</v>
      </c>
      <c r="D88" s="20">
        <v>35271</v>
      </c>
      <c r="E88" s="20">
        <v>1056</v>
      </c>
      <c r="F88" s="8">
        <v>494419.01000000013</v>
      </c>
      <c r="G88" s="8">
        <v>642</v>
      </c>
      <c r="H88" s="8">
        <v>5140</v>
      </c>
      <c r="I88" s="8">
        <v>26425</v>
      </c>
      <c r="J88" s="104">
        <v>28729.229999999996</v>
      </c>
      <c r="K88" s="35">
        <f t="shared" si="5"/>
        <v>930416.78000000014</v>
      </c>
      <c r="L88" s="15">
        <v>25566.59</v>
      </c>
      <c r="M88" s="16">
        <v>1929.85</v>
      </c>
      <c r="N88" s="16">
        <v>192.71</v>
      </c>
      <c r="O88" s="37">
        <f t="shared" si="4"/>
        <v>27689.149999999998</v>
      </c>
      <c r="P88" s="72">
        <v>71535.78</v>
      </c>
      <c r="Q88" s="38">
        <f t="shared" si="6"/>
        <v>1029641.7100000002</v>
      </c>
    </row>
    <row r="89" spans="1:17" ht="13.2" x14ac:dyDescent="0.25">
      <c r="A89" s="11" t="s">
        <v>173</v>
      </c>
      <c r="B89" s="5" t="s">
        <v>174</v>
      </c>
      <c r="C89" s="20">
        <v>224567133</v>
      </c>
      <c r="D89" s="20">
        <v>19951428</v>
      </c>
      <c r="E89" s="20">
        <v>597212</v>
      </c>
      <c r="F89" s="8">
        <v>145906196.09001228</v>
      </c>
      <c r="G89" s="8">
        <v>168809</v>
      </c>
      <c r="H89" s="8">
        <v>1361216</v>
      </c>
      <c r="I89" s="8">
        <v>3899254.5</v>
      </c>
      <c r="J89" s="104">
        <v>7775334.4000000004</v>
      </c>
      <c r="K89" s="35">
        <f t="shared" si="5"/>
        <v>388675914.19001234</v>
      </c>
      <c r="L89" s="15">
        <v>314050</v>
      </c>
      <c r="M89" s="16">
        <v>547136.76</v>
      </c>
      <c r="N89" s="16">
        <v>54634.69</v>
      </c>
      <c r="O89" s="37">
        <f t="shared" si="4"/>
        <v>915821.45</v>
      </c>
      <c r="P89" s="72">
        <v>8978528.9399999995</v>
      </c>
      <c r="Q89" s="38">
        <f t="shared" si="6"/>
        <v>398570264.58001232</v>
      </c>
    </row>
    <row r="90" spans="1:17" ht="13.2" x14ac:dyDescent="0.25">
      <c r="A90" s="11" t="s">
        <v>175</v>
      </c>
      <c r="B90" s="5" t="s">
        <v>176</v>
      </c>
      <c r="C90" s="20">
        <v>618348</v>
      </c>
      <c r="D90" s="20">
        <v>55130</v>
      </c>
      <c r="E90" s="20">
        <v>1650</v>
      </c>
      <c r="F90" s="8">
        <v>768535.03000000049</v>
      </c>
      <c r="G90" s="8">
        <v>929</v>
      </c>
      <c r="H90" s="8">
        <v>7432</v>
      </c>
      <c r="I90" s="8">
        <v>25200</v>
      </c>
      <c r="J90" s="104">
        <v>149185.06000000003</v>
      </c>
      <c r="K90" s="35">
        <f t="shared" si="5"/>
        <v>1328038.9700000004</v>
      </c>
      <c r="L90" s="15">
        <v>25749.62</v>
      </c>
      <c r="M90" s="16">
        <v>2661.35</v>
      </c>
      <c r="N90" s="16">
        <v>265.75</v>
      </c>
      <c r="O90" s="37">
        <f t="shared" si="4"/>
        <v>28676.719999999998</v>
      </c>
      <c r="P90" s="72">
        <v>146072</v>
      </c>
      <c r="Q90" s="38">
        <f t="shared" si="6"/>
        <v>1502787.6900000004</v>
      </c>
    </row>
    <row r="91" spans="1:17" ht="13.2" x14ac:dyDescent="0.25">
      <c r="A91" s="11" t="s">
        <v>177</v>
      </c>
      <c r="B91" s="5" t="s">
        <v>178</v>
      </c>
      <c r="C91" s="20">
        <v>14086573</v>
      </c>
      <c r="D91" s="20">
        <v>1254487</v>
      </c>
      <c r="E91" s="20">
        <v>37551</v>
      </c>
      <c r="F91" s="8">
        <v>12624518.890000081</v>
      </c>
      <c r="G91" s="8">
        <v>15401</v>
      </c>
      <c r="H91" s="8">
        <v>124236</v>
      </c>
      <c r="I91" s="8">
        <v>607230</v>
      </c>
      <c r="J91" s="104">
        <v>479930.56000000011</v>
      </c>
      <c r="K91" s="35">
        <f t="shared" si="5"/>
        <v>28270066.330000084</v>
      </c>
      <c r="L91" s="15">
        <v>49500</v>
      </c>
      <c r="M91" s="16">
        <v>48901.49</v>
      </c>
      <c r="N91" s="16">
        <v>4883.09</v>
      </c>
      <c r="O91" s="37">
        <f t="shared" si="4"/>
        <v>103284.57999999999</v>
      </c>
      <c r="P91" s="72">
        <v>234431.72999999998</v>
      </c>
      <c r="Q91" s="38">
        <f t="shared" si="6"/>
        <v>28607782.640000083</v>
      </c>
    </row>
    <row r="92" spans="1:17" ht="13.2" x14ac:dyDescent="0.25">
      <c r="A92" s="11" t="s">
        <v>179</v>
      </c>
      <c r="B92" s="5" t="s">
        <v>180</v>
      </c>
      <c r="C92" s="20">
        <v>4486956</v>
      </c>
      <c r="D92" s="20">
        <v>399524</v>
      </c>
      <c r="E92" s="20">
        <v>11959</v>
      </c>
      <c r="F92" s="8">
        <v>4924427.1999999927</v>
      </c>
      <c r="G92" s="8">
        <v>6624</v>
      </c>
      <c r="H92" s="8">
        <v>52932</v>
      </c>
      <c r="I92" s="8">
        <v>235725</v>
      </c>
      <c r="J92" s="104">
        <v>744015.24999999988</v>
      </c>
      <c r="K92" s="35">
        <f t="shared" si="5"/>
        <v>9374131.9499999918</v>
      </c>
      <c r="L92" s="15">
        <v>54768.520000000004</v>
      </c>
      <c r="M92" s="16">
        <v>18783.27</v>
      </c>
      <c r="N92" s="16">
        <v>1875.62</v>
      </c>
      <c r="O92" s="37">
        <f t="shared" si="4"/>
        <v>75427.41</v>
      </c>
      <c r="P92" s="72">
        <v>483145.79</v>
      </c>
      <c r="Q92" s="38">
        <f t="shared" si="6"/>
        <v>9932705.1499999911</v>
      </c>
    </row>
    <row r="93" spans="1:17" ht="13.2" x14ac:dyDescent="0.25">
      <c r="A93" s="11" t="s">
        <v>181</v>
      </c>
      <c r="B93" s="5" t="s">
        <v>182</v>
      </c>
      <c r="C93" s="20">
        <v>20202192</v>
      </c>
      <c r="D93" s="20">
        <v>1790918</v>
      </c>
      <c r="E93" s="20">
        <v>53608</v>
      </c>
      <c r="F93" s="8">
        <v>16384840.17999999</v>
      </c>
      <c r="G93" s="8">
        <v>19350</v>
      </c>
      <c r="H93" s="8">
        <v>155016</v>
      </c>
      <c r="I93" s="8">
        <v>660944.43999999994</v>
      </c>
      <c r="J93" s="104">
        <v>689389.62</v>
      </c>
      <c r="K93" s="35">
        <f t="shared" si="5"/>
        <v>38577478.999999993</v>
      </c>
      <c r="L93" s="15">
        <v>151800</v>
      </c>
      <c r="M93" s="16">
        <v>84944.33</v>
      </c>
      <c r="N93" s="16">
        <v>8482.17</v>
      </c>
      <c r="O93" s="37">
        <f t="shared" si="4"/>
        <v>245226.50000000003</v>
      </c>
      <c r="P93" s="72">
        <v>1923597.99</v>
      </c>
      <c r="Q93" s="38">
        <f t="shared" si="6"/>
        <v>40746303.489999995</v>
      </c>
    </row>
    <row r="94" spans="1:17" ht="13.2" x14ac:dyDescent="0.25">
      <c r="A94" s="11" t="s">
        <v>183</v>
      </c>
      <c r="B94" s="5" t="s">
        <v>184</v>
      </c>
      <c r="C94" s="20">
        <v>3004990</v>
      </c>
      <c r="D94" s="20">
        <v>267767</v>
      </c>
      <c r="E94" s="20">
        <v>8015</v>
      </c>
      <c r="F94" s="8">
        <v>3237184.6899999958</v>
      </c>
      <c r="G94" s="8">
        <v>4525</v>
      </c>
      <c r="H94" s="8">
        <v>36152</v>
      </c>
      <c r="I94" s="8">
        <v>185325</v>
      </c>
      <c r="J94" s="104">
        <v>363207.23000000004</v>
      </c>
      <c r="K94" s="35">
        <f t="shared" si="5"/>
        <v>6380751.4599999953</v>
      </c>
      <c r="L94" s="15">
        <v>37754.04</v>
      </c>
      <c r="M94" s="16">
        <v>11501.619999999999</v>
      </c>
      <c r="N94" s="16">
        <v>1148.5</v>
      </c>
      <c r="O94" s="37">
        <f t="shared" si="4"/>
        <v>50404.160000000003</v>
      </c>
      <c r="P94" s="72">
        <v>249893.76000000001</v>
      </c>
      <c r="Q94" s="38">
        <f t="shared" si="6"/>
        <v>6681049.3799999952</v>
      </c>
    </row>
    <row r="95" spans="1:17" ht="13.2" x14ac:dyDescent="0.25">
      <c r="A95" s="11" t="s">
        <v>185</v>
      </c>
      <c r="B95" s="5" t="s">
        <v>186</v>
      </c>
      <c r="C95" s="20">
        <v>5559668</v>
      </c>
      <c r="D95" s="20">
        <v>493412</v>
      </c>
      <c r="E95" s="20">
        <v>14770</v>
      </c>
      <c r="F95" s="8">
        <v>6449625.4199999943</v>
      </c>
      <c r="G95" s="8">
        <v>8830</v>
      </c>
      <c r="H95" s="8">
        <v>70500</v>
      </c>
      <c r="I95" s="8">
        <v>416150</v>
      </c>
      <c r="J95" s="104">
        <v>705299.46</v>
      </c>
      <c r="K95" s="35">
        <f t="shared" si="5"/>
        <v>12307655.959999993</v>
      </c>
      <c r="L95" s="15">
        <v>45100</v>
      </c>
      <c r="M95" s="16">
        <v>21619.040000000001</v>
      </c>
      <c r="N95" s="16">
        <v>2158.7800000000002</v>
      </c>
      <c r="O95" s="37">
        <f t="shared" si="4"/>
        <v>68877.820000000007</v>
      </c>
      <c r="P95" s="72">
        <v>1245064.4400000002</v>
      </c>
      <c r="Q95" s="38">
        <f t="shared" si="6"/>
        <v>13621598.219999993</v>
      </c>
    </row>
    <row r="96" spans="1:17" ht="13.2" x14ac:dyDescent="0.25">
      <c r="A96" s="11" t="s">
        <v>187</v>
      </c>
      <c r="B96" s="5" t="s">
        <v>188</v>
      </c>
      <c r="C96" s="20">
        <v>3338884</v>
      </c>
      <c r="D96" s="20">
        <v>297108</v>
      </c>
      <c r="E96" s="20">
        <v>8893</v>
      </c>
      <c r="F96" s="8">
        <v>3418146.5599999977</v>
      </c>
      <c r="G96" s="8">
        <v>3904</v>
      </c>
      <c r="H96" s="8">
        <v>31164</v>
      </c>
      <c r="I96" s="8">
        <v>122237.5</v>
      </c>
      <c r="J96" s="104">
        <v>167467.85000000003</v>
      </c>
      <c r="K96" s="35">
        <f t="shared" si="5"/>
        <v>7052869.2099999981</v>
      </c>
      <c r="L96" s="15">
        <v>45100</v>
      </c>
      <c r="M96" s="16">
        <v>14193.259999999998</v>
      </c>
      <c r="N96" s="16">
        <v>1417.28</v>
      </c>
      <c r="O96" s="37">
        <f t="shared" si="4"/>
        <v>60710.539999999994</v>
      </c>
      <c r="P96" s="72">
        <v>849261.12000000011</v>
      </c>
      <c r="Q96" s="38">
        <f t="shared" si="6"/>
        <v>7962840.8699999982</v>
      </c>
    </row>
    <row r="97" spans="1:17" ht="13.2" x14ac:dyDescent="0.25">
      <c r="A97" s="11" t="s">
        <v>189</v>
      </c>
      <c r="B97" s="5" t="s">
        <v>190</v>
      </c>
      <c r="C97" s="20">
        <v>11875545</v>
      </c>
      <c r="D97" s="20">
        <v>1050087</v>
      </c>
      <c r="E97" s="20">
        <v>31433</v>
      </c>
      <c r="F97" s="8">
        <v>11937637.880000077</v>
      </c>
      <c r="G97" s="8">
        <v>14549</v>
      </c>
      <c r="H97" s="8">
        <v>116176</v>
      </c>
      <c r="I97" s="8">
        <v>489652.3</v>
      </c>
      <c r="J97" s="104">
        <v>774522.46</v>
      </c>
      <c r="K97" s="35">
        <f t="shared" si="5"/>
        <v>24740557.720000077</v>
      </c>
      <c r="L97" s="15">
        <v>49500</v>
      </c>
      <c r="M97" s="16">
        <v>50017.86</v>
      </c>
      <c r="N97" s="16">
        <v>4994.57</v>
      </c>
      <c r="O97" s="37">
        <f t="shared" si="4"/>
        <v>104512.43</v>
      </c>
      <c r="P97" s="72">
        <v>696803.66999999993</v>
      </c>
      <c r="Q97" s="38">
        <f t="shared" si="6"/>
        <v>25541873.820000075</v>
      </c>
    </row>
    <row r="98" spans="1:17" ht="13.2" x14ac:dyDescent="0.25">
      <c r="A98" s="11" t="s">
        <v>191</v>
      </c>
      <c r="B98" s="5" t="s">
        <v>192</v>
      </c>
      <c r="C98" s="20">
        <v>3059481</v>
      </c>
      <c r="D98" s="20">
        <v>271706</v>
      </c>
      <c r="E98" s="20">
        <v>8133</v>
      </c>
      <c r="F98" s="8">
        <v>3022147.2399999937</v>
      </c>
      <c r="G98" s="8">
        <v>4434</v>
      </c>
      <c r="H98" s="8">
        <v>35464</v>
      </c>
      <c r="I98" s="8">
        <v>241850</v>
      </c>
      <c r="J98" s="104">
        <v>294400.87</v>
      </c>
      <c r="K98" s="35">
        <f t="shared" si="5"/>
        <v>6348814.3699999936</v>
      </c>
      <c r="L98" s="15">
        <v>52377.380000000005</v>
      </c>
      <c r="M98" s="16">
        <v>13748.14</v>
      </c>
      <c r="N98" s="16">
        <v>1372.83</v>
      </c>
      <c r="O98" s="37">
        <f t="shared" si="4"/>
        <v>67498.350000000006</v>
      </c>
      <c r="P98" s="72">
        <v>435040.02</v>
      </c>
      <c r="Q98" s="38">
        <f t="shared" si="6"/>
        <v>6851352.7399999928</v>
      </c>
    </row>
    <row r="99" spans="1:17" ht="13.2" x14ac:dyDescent="0.25">
      <c r="A99" s="11" t="s">
        <v>193</v>
      </c>
      <c r="B99" s="5" t="s">
        <v>194</v>
      </c>
      <c r="C99" s="20">
        <v>973626</v>
      </c>
      <c r="D99" s="20">
        <v>86386</v>
      </c>
      <c r="E99" s="20">
        <v>2586</v>
      </c>
      <c r="F99" s="8">
        <v>1253874.45</v>
      </c>
      <c r="G99" s="8">
        <v>1744</v>
      </c>
      <c r="H99" s="8">
        <v>13948</v>
      </c>
      <c r="I99" s="8">
        <v>34650</v>
      </c>
      <c r="J99" s="104">
        <v>206948.37000000002</v>
      </c>
      <c r="K99" s="35">
        <f t="shared" si="5"/>
        <v>2159866.08</v>
      </c>
      <c r="L99" s="15">
        <v>25580.5</v>
      </c>
      <c r="M99" s="16">
        <v>5283.7800000000007</v>
      </c>
      <c r="N99" s="16">
        <v>527.62</v>
      </c>
      <c r="O99" s="37">
        <f t="shared" si="4"/>
        <v>31391.899999999998</v>
      </c>
      <c r="P99" s="72">
        <v>140235.81</v>
      </c>
      <c r="Q99" s="38">
        <f t="shared" si="6"/>
        <v>2331493.79</v>
      </c>
    </row>
    <row r="100" spans="1:17" ht="13.2" x14ac:dyDescent="0.25">
      <c r="A100" s="11" t="s">
        <v>195</v>
      </c>
      <c r="B100" s="5" t="s">
        <v>196</v>
      </c>
      <c r="C100" s="20">
        <v>2007463</v>
      </c>
      <c r="D100" s="20">
        <v>179011</v>
      </c>
      <c r="E100" s="20">
        <v>5358</v>
      </c>
      <c r="F100" s="8">
        <v>2383285.1499999953</v>
      </c>
      <c r="G100" s="8">
        <v>3362</v>
      </c>
      <c r="H100" s="8">
        <v>27000</v>
      </c>
      <c r="I100" s="8">
        <v>164237.5</v>
      </c>
      <c r="J100" s="104">
        <v>299476.65000000002</v>
      </c>
      <c r="K100" s="35">
        <f t="shared" si="5"/>
        <v>4470239.9999999944</v>
      </c>
      <c r="L100" s="15">
        <v>37565.17</v>
      </c>
      <c r="M100" s="16">
        <v>9021.0499999999993</v>
      </c>
      <c r="N100" s="16">
        <v>900.8</v>
      </c>
      <c r="O100" s="37">
        <f t="shared" ref="O100:O131" si="7">SUM(L100:N100)</f>
        <v>47487.020000000004</v>
      </c>
      <c r="P100" s="72">
        <v>742695.67999999993</v>
      </c>
      <c r="Q100" s="38">
        <f t="shared" si="6"/>
        <v>5260422.6999999937</v>
      </c>
    </row>
    <row r="101" spans="1:17" ht="13.2" x14ac:dyDescent="0.25">
      <c r="A101" s="11" t="s">
        <v>197</v>
      </c>
      <c r="B101" s="5" t="s">
        <v>198</v>
      </c>
      <c r="C101" s="20">
        <v>3791280</v>
      </c>
      <c r="D101" s="20">
        <v>334999</v>
      </c>
      <c r="E101" s="20">
        <v>10028</v>
      </c>
      <c r="F101" s="8">
        <v>3808639.9099999913</v>
      </c>
      <c r="G101" s="8">
        <v>5199</v>
      </c>
      <c r="H101" s="8">
        <v>41552</v>
      </c>
      <c r="I101" s="8">
        <v>268012.5</v>
      </c>
      <c r="J101" s="104">
        <v>536017.17000000004</v>
      </c>
      <c r="K101" s="35">
        <f t="shared" si="5"/>
        <v>7723693.2399999909</v>
      </c>
      <c r="L101" s="15">
        <v>46227.67</v>
      </c>
      <c r="M101" s="16">
        <v>14562.02</v>
      </c>
      <c r="N101" s="16">
        <v>1454.1</v>
      </c>
      <c r="O101" s="37">
        <f t="shared" si="7"/>
        <v>62243.79</v>
      </c>
      <c r="P101" s="72">
        <v>540176.66</v>
      </c>
      <c r="Q101" s="38">
        <f t="shared" si="6"/>
        <v>8326113.6899999911</v>
      </c>
    </row>
    <row r="102" spans="1:17" ht="13.2" x14ac:dyDescent="0.25">
      <c r="A102" s="11" t="s">
        <v>199</v>
      </c>
      <c r="B102" s="5" t="s">
        <v>200</v>
      </c>
      <c r="C102" s="20">
        <v>2574958</v>
      </c>
      <c r="D102" s="20">
        <v>229596</v>
      </c>
      <c r="E102" s="20">
        <v>6873</v>
      </c>
      <c r="F102" s="8">
        <v>2995591.1499999966</v>
      </c>
      <c r="G102" s="8">
        <v>3778</v>
      </c>
      <c r="H102" s="8">
        <v>30196</v>
      </c>
      <c r="I102" s="8">
        <v>130462.5</v>
      </c>
      <c r="J102" s="104">
        <v>207204.15000000002</v>
      </c>
      <c r="K102" s="35">
        <f t="shared" si="5"/>
        <v>5764250.4999999963</v>
      </c>
      <c r="L102" s="15">
        <v>45100</v>
      </c>
      <c r="M102" s="16">
        <v>11564.119999999999</v>
      </c>
      <c r="N102" s="16">
        <v>1154.74</v>
      </c>
      <c r="O102" s="37">
        <f t="shared" si="7"/>
        <v>57818.859999999993</v>
      </c>
      <c r="P102" s="72">
        <v>1515742.3599999999</v>
      </c>
      <c r="Q102" s="38">
        <f t="shared" si="6"/>
        <v>7337811.7199999969</v>
      </c>
    </row>
    <row r="103" spans="1:17" ht="13.2" x14ac:dyDescent="0.25">
      <c r="A103" s="11" t="s">
        <v>201</v>
      </c>
      <c r="B103" s="5" t="s">
        <v>202</v>
      </c>
      <c r="C103" s="20">
        <v>3883679</v>
      </c>
      <c r="D103" s="20">
        <v>350566</v>
      </c>
      <c r="E103" s="20">
        <v>10494</v>
      </c>
      <c r="F103" s="8">
        <v>5435641.8799999943</v>
      </c>
      <c r="G103" s="8">
        <v>6752</v>
      </c>
      <c r="H103" s="8">
        <v>53888</v>
      </c>
      <c r="I103" s="8">
        <v>237650</v>
      </c>
      <c r="J103" s="104">
        <v>987456.50999999989</v>
      </c>
      <c r="K103" s="35">
        <f t="shared" si="5"/>
        <v>8991214.3699999955</v>
      </c>
      <c r="L103" s="15">
        <v>45100</v>
      </c>
      <c r="M103" s="16">
        <v>18920.239999999998</v>
      </c>
      <c r="N103" s="16">
        <v>1889.29</v>
      </c>
      <c r="O103" s="37">
        <f t="shared" si="7"/>
        <v>65909.53</v>
      </c>
      <c r="P103" s="72">
        <v>426299.16999999993</v>
      </c>
      <c r="Q103" s="38">
        <f t="shared" si="6"/>
        <v>9483423.0699999947</v>
      </c>
    </row>
    <row r="104" spans="1:17" ht="13.2" x14ac:dyDescent="0.25">
      <c r="A104" s="11" t="s">
        <v>203</v>
      </c>
      <c r="B104" s="5" t="s">
        <v>204</v>
      </c>
      <c r="C104" s="20">
        <v>1535219</v>
      </c>
      <c r="D104" s="20">
        <v>137452</v>
      </c>
      <c r="E104" s="20">
        <v>4114</v>
      </c>
      <c r="F104" s="8">
        <v>1791043.46</v>
      </c>
      <c r="G104" s="8">
        <v>2172</v>
      </c>
      <c r="H104" s="8">
        <v>17328</v>
      </c>
      <c r="I104" s="8">
        <v>95112.5</v>
      </c>
      <c r="J104" s="104">
        <v>164017.32</v>
      </c>
      <c r="K104" s="35">
        <f t="shared" si="5"/>
        <v>3418423.64</v>
      </c>
      <c r="L104" s="15">
        <v>33550</v>
      </c>
      <c r="M104" s="16">
        <v>6175.27</v>
      </c>
      <c r="N104" s="16">
        <v>616.64</v>
      </c>
      <c r="O104" s="37">
        <f t="shared" si="7"/>
        <v>40341.910000000003</v>
      </c>
      <c r="P104" s="72">
        <v>193354.97999999998</v>
      </c>
      <c r="Q104" s="38">
        <f t="shared" si="6"/>
        <v>3652120.5300000003</v>
      </c>
    </row>
    <row r="105" spans="1:17" ht="13.2" x14ac:dyDescent="0.25">
      <c r="A105" s="11" t="s">
        <v>205</v>
      </c>
      <c r="B105" s="5" t="s">
        <v>206</v>
      </c>
      <c r="C105" s="20">
        <v>4386041</v>
      </c>
      <c r="D105" s="20">
        <v>387804</v>
      </c>
      <c r="E105" s="20">
        <v>11608</v>
      </c>
      <c r="F105" s="8">
        <v>4985518.1999999899</v>
      </c>
      <c r="G105" s="8">
        <v>5608</v>
      </c>
      <c r="H105" s="8">
        <v>44804</v>
      </c>
      <c r="I105" s="8">
        <v>176137.5</v>
      </c>
      <c r="J105" s="104">
        <v>302358.94</v>
      </c>
      <c r="K105" s="35">
        <f t="shared" si="5"/>
        <v>9695161.7599999905</v>
      </c>
      <c r="L105" s="15">
        <v>45100</v>
      </c>
      <c r="M105" s="16">
        <v>20135.419999999998</v>
      </c>
      <c r="N105" s="16">
        <v>2010.63</v>
      </c>
      <c r="O105" s="37">
        <f t="shared" si="7"/>
        <v>67246.05</v>
      </c>
      <c r="P105" s="72">
        <v>362868.80000000005</v>
      </c>
      <c r="Q105" s="38">
        <f t="shared" si="6"/>
        <v>10125276.609999992</v>
      </c>
    </row>
    <row r="106" spans="1:17" ht="13.2" x14ac:dyDescent="0.25">
      <c r="A106" s="11" t="s">
        <v>207</v>
      </c>
      <c r="B106" s="5" t="s">
        <v>208</v>
      </c>
      <c r="C106" s="20">
        <v>1535291</v>
      </c>
      <c r="D106" s="20">
        <v>136384</v>
      </c>
      <c r="E106" s="20">
        <v>4082</v>
      </c>
      <c r="F106" s="8">
        <v>1003208.2500000002</v>
      </c>
      <c r="G106" s="8">
        <v>1219</v>
      </c>
      <c r="H106" s="8">
        <v>9744</v>
      </c>
      <c r="I106" s="8">
        <v>53116.5</v>
      </c>
      <c r="J106" s="104">
        <v>28868.529999999995</v>
      </c>
      <c r="K106" s="35">
        <f t="shared" si="5"/>
        <v>2714176.22</v>
      </c>
      <c r="L106" s="15">
        <v>20350</v>
      </c>
      <c r="M106" s="16">
        <v>4827.55</v>
      </c>
      <c r="N106" s="16">
        <v>482.06</v>
      </c>
      <c r="O106" s="37">
        <f t="shared" si="7"/>
        <v>25659.61</v>
      </c>
      <c r="P106" s="72">
        <v>280089.31999999995</v>
      </c>
      <c r="Q106" s="38">
        <f t="shared" si="6"/>
        <v>3019925.15</v>
      </c>
    </row>
    <row r="107" spans="1:17" ht="13.2" x14ac:dyDescent="0.25">
      <c r="A107" s="11" t="s">
        <v>209</v>
      </c>
      <c r="B107" s="5" t="s">
        <v>210</v>
      </c>
      <c r="C107" s="20">
        <v>1263501</v>
      </c>
      <c r="D107" s="20">
        <v>111885</v>
      </c>
      <c r="E107" s="20">
        <v>3349</v>
      </c>
      <c r="F107" s="8">
        <v>1391597.7900000007</v>
      </c>
      <c r="G107" s="8">
        <v>1615</v>
      </c>
      <c r="H107" s="8">
        <v>12875.17</v>
      </c>
      <c r="I107" s="8">
        <v>61075</v>
      </c>
      <c r="J107" s="104">
        <v>69875.119999999981</v>
      </c>
      <c r="K107" s="35">
        <f t="shared" si="5"/>
        <v>2776022.8400000008</v>
      </c>
      <c r="L107" s="15">
        <v>28750</v>
      </c>
      <c r="M107" s="16">
        <v>5803.58</v>
      </c>
      <c r="N107" s="16">
        <v>579.52</v>
      </c>
      <c r="O107" s="37">
        <f t="shared" si="7"/>
        <v>35133.1</v>
      </c>
      <c r="P107" s="72">
        <v>113933.44</v>
      </c>
      <c r="Q107" s="38">
        <f t="shared" si="6"/>
        <v>2925089.3800000008</v>
      </c>
    </row>
    <row r="108" spans="1:17" ht="13.2" x14ac:dyDescent="0.25">
      <c r="A108" s="11" t="s">
        <v>211</v>
      </c>
      <c r="B108" s="5" t="s">
        <v>212</v>
      </c>
      <c r="C108" s="20">
        <v>14473911</v>
      </c>
      <c r="D108" s="20">
        <v>1285787</v>
      </c>
      <c r="E108" s="20">
        <v>38488</v>
      </c>
      <c r="F108" s="8">
        <v>14956178.790000066</v>
      </c>
      <c r="G108" s="8">
        <v>18708</v>
      </c>
      <c r="H108" s="8">
        <v>149672</v>
      </c>
      <c r="I108" s="8">
        <v>761783</v>
      </c>
      <c r="J108" s="104">
        <v>783395.6</v>
      </c>
      <c r="K108" s="35">
        <f t="shared" si="5"/>
        <v>30901132.190000065</v>
      </c>
      <c r="L108" s="15">
        <v>148726.20000000001</v>
      </c>
      <c r="M108" s="16">
        <v>66393.13</v>
      </c>
      <c r="N108" s="16">
        <v>6629.73</v>
      </c>
      <c r="O108" s="37">
        <f t="shared" si="7"/>
        <v>221749.06000000003</v>
      </c>
      <c r="P108" s="72">
        <v>958691.67</v>
      </c>
      <c r="Q108" s="38">
        <f t="shared" si="6"/>
        <v>32081572.920000065</v>
      </c>
    </row>
    <row r="109" spans="1:17" ht="13.2" x14ac:dyDescent="0.25">
      <c r="A109" s="11" t="s">
        <v>213</v>
      </c>
      <c r="B109" s="5" t="s">
        <v>214</v>
      </c>
      <c r="C109" s="20">
        <v>2189280</v>
      </c>
      <c r="D109" s="20">
        <v>194601</v>
      </c>
      <c r="E109" s="20">
        <v>5825</v>
      </c>
      <c r="F109" s="8">
        <v>2326638.3399999957</v>
      </c>
      <c r="G109" s="8">
        <v>3962</v>
      </c>
      <c r="H109" s="8">
        <v>31556</v>
      </c>
      <c r="I109" s="8">
        <v>272037.5</v>
      </c>
      <c r="J109" s="104">
        <v>462947.46999999991</v>
      </c>
      <c r="K109" s="35">
        <f t="shared" si="5"/>
        <v>4560952.3699999964</v>
      </c>
      <c r="L109" s="15">
        <v>37957.040000000001</v>
      </c>
      <c r="M109" s="16">
        <v>10751.15</v>
      </c>
      <c r="N109" s="16">
        <v>1073.56</v>
      </c>
      <c r="O109" s="37">
        <f t="shared" si="7"/>
        <v>49781.75</v>
      </c>
      <c r="P109" s="72">
        <v>1792705.8199999998</v>
      </c>
      <c r="Q109" s="38">
        <f t="shared" si="6"/>
        <v>6403439.9399999958</v>
      </c>
    </row>
    <row r="110" spans="1:17" ht="13.2" x14ac:dyDescent="0.25">
      <c r="A110" s="11" t="s">
        <v>215</v>
      </c>
      <c r="B110" s="5" t="s">
        <v>216</v>
      </c>
      <c r="C110" s="20">
        <v>4591445</v>
      </c>
      <c r="D110" s="20">
        <v>406615</v>
      </c>
      <c r="E110" s="20">
        <v>12171</v>
      </c>
      <c r="F110" s="8">
        <v>4155034.1299999906</v>
      </c>
      <c r="G110" s="8">
        <v>4890</v>
      </c>
      <c r="H110" s="8">
        <v>39064</v>
      </c>
      <c r="I110" s="8">
        <v>182700</v>
      </c>
      <c r="J110" s="104">
        <v>378223.73</v>
      </c>
      <c r="K110" s="35">
        <f t="shared" si="5"/>
        <v>9013695.3999999911</v>
      </c>
      <c r="L110" s="15">
        <v>60441.009999999995</v>
      </c>
      <c r="M110" s="16">
        <v>19052.07</v>
      </c>
      <c r="N110" s="16">
        <v>1902.46</v>
      </c>
      <c r="O110" s="37">
        <f t="shared" si="7"/>
        <v>81395.539999999994</v>
      </c>
      <c r="P110" s="72">
        <v>546435.97</v>
      </c>
      <c r="Q110" s="38">
        <f t="shared" si="6"/>
        <v>9641526.9099999908</v>
      </c>
    </row>
    <row r="111" spans="1:17" ht="13.2" x14ac:dyDescent="0.25">
      <c r="A111" s="11" t="s">
        <v>217</v>
      </c>
      <c r="B111" s="5" t="s">
        <v>218</v>
      </c>
      <c r="C111" s="20">
        <v>6576457</v>
      </c>
      <c r="D111" s="20">
        <v>583911</v>
      </c>
      <c r="E111" s="20">
        <v>17478</v>
      </c>
      <c r="F111" s="8">
        <v>6730381.3599999864</v>
      </c>
      <c r="G111" s="8">
        <v>7684</v>
      </c>
      <c r="H111" s="8">
        <v>61488</v>
      </c>
      <c r="I111" s="8">
        <v>253400</v>
      </c>
      <c r="J111" s="104">
        <v>277413.39999999997</v>
      </c>
      <c r="K111" s="35">
        <f t="shared" si="5"/>
        <v>13953385.959999986</v>
      </c>
      <c r="L111" s="15">
        <v>52377.380000000005</v>
      </c>
      <c r="M111" s="16">
        <v>26504.309999999998</v>
      </c>
      <c r="N111" s="16">
        <v>2646.6</v>
      </c>
      <c r="O111" s="37">
        <f t="shared" si="7"/>
        <v>81528.290000000008</v>
      </c>
      <c r="P111" s="72">
        <v>400513.13</v>
      </c>
      <c r="Q111" s="38">
        <f t="shared" si="6"/>
        <v>14435427.379999986</v>
      </c>
    </row>
    <row r="112" spans="1:17" ht="13.2" x14ac:dyDescent="0.25">
      <c r="A112" s="11" t="s">
        <v>219</v>
      </c>
      <c r="B112" s="5" t="s">
        <v>220</v>
      </c>
      <c r="C112" s="20">
        <v>1461072</v>
      </c>
      <c r="D112" s="20">
        <v>130453</v>
      </c>
      <c r="E112" s="20">
        <v>3905</v>
      </c>
      <c r="F112" s="8">
        <v>2163054.5799999982</v>
      </c>
      <c r="G112" s="8">
        <v>3251</v>
      </c>
      <c r="H112" s="8">
        <v>26044</v>
      </c>
      <c r="I112" s="8">
        <v>184712.5</v>
      </c>
      <c r="J112" s="104">
        <v>525536.4</v>
      </c>
      <c r="K112" s="35">
        <f t="shared" si="5"/>
        <v>3446955.6799999983</v>
      </c>
      <c r="L112" s="15">
        <v>39845.770000000004</v>
      </c>
      <c r="M112" s="16">
        <v>9286.18</v>
      </c>
      <c r="N112" s="16">
        <v>927.28</v>
      </c>
      <c r="O112" s="37">
        <f t="shared" si="7"/>
        <v>50059.23</v>
      </c>
      <c r="P112" s="72">
        <v>1771515.9</v>
      </c>
      <c r="Q112" s="38">
        <f t="shared" si="6"/>
        <v>5268530.8099999987</v>
      </c>
    </row>
    <row r="113" spans="1:17" ht="13.2" x14ac:dyDescent="0.25">
      <c r="A113" s="11" t="s">
        <v>221</v>
      </c>
      <c r="B113" s="5" t="s">
        <v>222</v>
      </c>
      <c r="C113" s="20">
        <v>3651344</v>
      </c>
      <c r="D113" s="20">
        <v>325173</v>
      </c>
      <c r="E113" s="20">
        <v>9734</v>
      </c>
      <c r="F113" s="8">
        <v>3735740.8199999933</v>
      </c>
      <c r="G113" s="8">
        <v>4380</v>
      </c>
      <c r="H113" s="8">
        <v>34948</v>
      </c>
      <c r="I113" s="8">
        <v>142458</v>
      </c>
      <c r="J113" s="104">
        <v>170071.23</v>
      </c>
      <c r="K113" s="35">
        <f t="shared" si="5"/>
        <v>7733706.5899999924</v>
      </c>
      <c r="L113" s="15">
        <v>45100</v>
      </c>
      <c r="M113" s="16">
        <v>14640.54</v>
      </c>
      <c r="N113" s="16">
        <v>1461.94</v>
      </c>
      <c r="O113" s="37">
        <f t="shared" si="7"/>
        <v>61202.48</v>
      </c>
      <c r="P113" s="72">
        <v>1557408.8500000003</v>
      </c>
      <c r="Q113" s="38">
        <f t="shared" si="6"/>
        <v>9352317.9199999925</v>
      </c>
    </row>
    <row r="114" spans="1:17" ht="13.2" x14ac:dyDescent="0.25">
      <c r="A114" s="11" t="s">
        <v>223</v>
      </c>
      <c r="B114" s="5" t="s">
        <v>224</v>
      </c>
      <c r="C114" s="20">
        <v>2571221</v>
      </c>
      <c r="D114" s="20">
        <v>227532</v>
      </c>
      <c r="E114" s="20">
        <v>6811</v>
      </c>
      <c r="F114" s="8">
        <v>3073753.089999998</v>
      </c>
      <c r="G114" s="8">
        <v>3695</v>
      </c>
      <c r="H114" s="8">
        <v>29504</v>
      </c>
      <c r="I114" s="8">
        <v>148137.5</v>
      </c>
      <c r="J114" s="104">
        <v>270524.59000000003</v>
      </c>
      <c r="K114" s="35">
        <f t="shared" si="5"/>
        <v>5790128.9999999981</v>
      </c>
      <c r="L114" s="15">
        <v>39845.770000000004</v>
      </c>
      <c r="M114" s="16">
        <v>11001.33</v>
      </c>
      <c r="N114" s="16">
        <v>1098.54</v>
      </c>
      <c r="O114" s="37">
        <f t="shared" si="7"/>
        <v>51945.640000000007</v>
      </c>
      <c r="P114" s="72">
        <v>50354.84</v>
      </c>
      <c r="Q114" s="38">
        <f t="shared" si="6"/>
        <v>5892429.4799999977</v>
      </c>
    </row>
    <row r="115" spans="1:17" ht="13.2" x14ac:dyDescent="0.25">
      <c r="A115" s="11" t="s">
        <v>225</v>
      </c>
      <c r="B115" s="5" t="s">
        <v>226</v>
      </c>
      <c r="C115" s="20">
        <v>10019457</v>
      </c>
      <c r="D115" s="20">
        <v>887407</v>
      </c>
      <c r="E115" s="20">
        <v>26563</v>
      </c>
      <c r="F115" s="8">
        <v>9564693.6300000437</v>
      </c>
      <c r="G115" s="8">
        <v>10772</v>
      </c>
      <c r="H115" s="8">
        <v>86048</v>
      </c>
      <c r="I115" s="8">
        <v>373538.65</v>
      </c>
      <c r="J115" s="104">
        <v>761602.25999999989</v>
      </c>
      <c r="K115" s="35">
        <f t="shared" si="5"/>
        <v>20206877.020000041</v>
      </c>
      <c r="L115" s="15">
        <v>61763.1</v>
      </c>
      <c r="M115" s="16">
        <v>41026.81</v>
      </c>
      <c r="N115" s="16">
        <v>4096.76</v>
      </c>
      <c r="O115" s="37">
        <f t="shared" si="7"/>
        <v>106886.67</v>
      </c>
      <c r="P115" s="72">
        <v>781987.35</v>
      </c>
      <c r="Q115" s="38">
        <f t="shared" si="6"/>
        <v>21095751.040000044</v>
      </c>
    </row>
    <row r="116" spans="1:17" ht="13.2" x14ac:dyDescent="0.25">
      <c r="A116" s="11" t="s">
        <v>227</v>
      </c>
      <c r="B116" s="5" t="s">
        <v>228</v>
      </c>
      <c r="C116" s="20">
        <v>3221286</v>
      </c>
      <c r="D116" s="20">
        <v>283976</v>
      </c>
      <c r="E116" s="20">
        <v>8500</v>
      </c>
      <c r="F116" s="8">
        <v>4054152.8199999966</v>
      </c>
      <c r="G116" s="8">
        <v>5272</v>
      </c>
      <c r="H116" s="8">
        <v>42160</v>
      </c>
      <c r="I116" s="8">
        <v>166600</v>
      </c>
      <c r="J116" s="104">
        <v>555311.62</v>
      </c>
      <c r="K116" s="35">
        <f t="shared" si="5"/>
        <v>7226635.1999999965</v>
      </c>
      <c r="L116" s="15">
        <v>45100</v>
      </c>
      <c r="M116" s="16">
        <v>15389.74</v>
      </c>
      <c r="N116" s="16">
        <v>1536.75</v>
      </c>
      <c r="O116" s="37">
        <f t="shared" si="7"/>
        <v>62026.49</v>
      </c>
      <c r="P116" s="72">
        <v>727027.35000000009</v>
      </c>
      <c r="Q116" s="38">
        <f t="shared" si="6"/>
        <v>8015689.0399999972</v>
      </c>
    </row>
    <row r="117" spans="1:17" ht="13.2" x14ac:dyDescent="0.25">
      <c r="A117" s="11" t="s">
        <v>229</v>
      </c>
      <c r="B117" s="5" t="s">
        <v>230</v>
      </c>
      <c r="C117" s="20">
        <v>2081625</v>
      </c>
      <c r="D117" s="20">
        <v>185362</v>
      </c>
      <c r="E117" s="20">
        <v>5548</v>
      </c>
      <c r="F117" s="8">
        <v>2123526.0799999982</v>
      </c>
      <c r="G117" s="8">
        <v>2758</v>
      </c>
      <c r="H117" s="8">
        <v>22116</v>
      </c>
      <c r="I117" s="8">
        <v>146125</v>
      </c>
      <c r="J117" s="104">
        <v>112036.32</v>
      </c>
      <c r="K117" s="35">
        <f t="shared" si="5"/>
        <v>4455023.7599999979</v>
      </c>
      <c r="L117" s="15">
        <v>33550</v>
      </c>
      <c r="M117" s="16">
        <v>8109.89</v>
      </c>
      <c r="N117" s="16">
        <v>809.82</v>
      </c>
      <c r="O117" s="37">
        <f t="shared" si="7"/>
        <v>42469.71</v>
      </c>
      <c r="P117" s="72">
        <v>426526.26999999996</v>
      </c>
      <c r="Q117" s="38">
        <f t="shared" si="6"/>
        <v>4924019.7399999974</v>
      </c>
    </row>
    <row r="118" spans="1:17" ht="13.2" x14ac:dyDescent="0.25">
      <c r="A118" s="11" t="s">
        <v>231</v>
      </c>
      <c r="B118" s="5" t="s">
        <v>232</v>
      </c>
      <c r="C118" s="20">
        <v>5732863</v>
      </c>
      <c r="D118" s="20">
        <v>510892</v>
      </c>
      <c r="E118" s="20">
        <v>15293</v>
      </c>
      <c r="F118" s="8">
        <v>5655443.7899999889</v>
      </c>
      <c r="G118" s="8">
        <v>7516</v>
      </c>
      <c r="H118" s="8">
        <v>59968</v>
      </c>
      <c r="I118" s="8">
        <v>362083</v>
      </c>
      <c r="J118" s="104">
        <v>283540.19000000006</v>
      </c>
      <c r="K118" s="35">
        <f t="shared" si="5"/>
        <v>12060518.599999988</v>
      </c>
      <c r="L118" s="15">
        <v>45100</v>
      </c>
      <c r="M118" s="16">
        <v>29164.400000000001</v>
      </c>
      <c r="N118" s="16">
        <v>2912.23</v>
      </c>
      <c r="O118" s="37">
        <f t="shared" si="7"/>
        <v>77176.62999999999</v>
      </c>
      <c r="P118" s="72">
        <v>297607.82</v>
      </c>
      <c r="Q118" s="38">
        <f t="shared" si="6"/>
        <v>12435303.04999999</v>
      </c>
    </row>
    <row r="119" spans="1:17" ht="13.2" x14ac:dyDescent="0.25">
      <c r="A119" s="11" t="s">
        <v>233</v>
      </c>
      <c r="B119" s="5" t="s">
        <v>234</v>
      </c>
      <c r="C119" s="20">
        <v>1464068</v>
      </c>
      <c r="D119" s="20">
        <v>130606</v>
      </c>
      <c r="E119" s="20">
        <v>3909</v>
      </c>
      <c r="F119" s="8">
        <v>1305667.9300000004</v>
      </c>
      <c r="G119" s="8">
        <v>1775</v>
      </c>
      <c r="H119" s="8">
        <v>14168</v>
      </c>
      <c r="I119" s="8">
        <v>59325</v>
      </c>
      <c r="J119" s="104">
        <v>89878.819999999992</v>
      </c>
      <c r="K119" s="35">
        <f t="shared" si="5"/>
        <v>2889640.1100000008</v>
      </c>
      <c r="L119" s="15">
        <v>26954.09</v>
      </c>
      <c r="M119" s="16">
        <v>5598.5499999999993</v>
      </c>
      <c r="N119" s="16">
        <v>559.04999999999995</v>
      </c>
      <c r="O119" s="37">
        <f t="shared" si="7"/>
        <v>33111.69</v>
      </c>
      <c r="P119" s="72">
        <v>867936.14</v>
      </c>
      <c r="Q119" s="38">
        <f t="shared" si="6"/>
        <v>3790687.9400000009</v>
      </c>
    </row>
    <row r="120" spans="1:17" ht="13.2" x14ac:dyDescent="0.25">
      <c r="A120" s="11" t="s">
        <v>235</v>
      </c>
      <c r="B120" s="5" t="s">
        <v>236</v>
      </c>
      <c r="C120" s="20">
        <v>3841891</v>
      </c>
      <c r="D120" s="20">
        <v>342525</v>
      </c>
      <c r="E120" s="20">
        <v>10253</v>
      </c>
      <c r="F120" s="8">
        <v>3988439.7299999944</v>
      </c>
      <c r="G120" s="8">
        <v>4599</v>
      </c>
      <c r="H120" s="8">
        <v>36752</v>
      </c>
      <c r="I120" s="8">
        <v>129325</v>
      </c>
      <c r="J120" s="104">
        <v>257832.1</v>
      </c>
      <c r="K120" s="35">
        <f t="shared" si="5"/>
        <v>8095952.6299999952</v>
      </c>
      <c r="L120" s="15">
        <v>49302.67</v>
      </c>
      <c r="M120" s="16">
        <v>15706.68</v>
      </c>
      <c r="N120" s="16">
        <v>1568.4</v>
      </c>
      <c r="O120" s="37">
        <f t="shared" si="7"/>
        <v>66577.75</v>
      </c>
      <c r="P120" s="72">
        <v>235923.15</v>
      </c>
      <c r="Q120" s="38">
        <f t="shared" si="6"/>
        <v>8398453.5299999956</v>
      </c>
    </row>
    <row r="121" spans="1:17" ht="13.2" x14ac:dyDescent="0.25">
      <c r="A121" s="11" t="s">
        <v>237</v>
      </c>
      <c r="B121" s="5" t="s">
        <v>238</v>
      </c>
      <c r="C121" s="20">
        <v>1615424</v>
      </c>
      <c r="D121" s="20">
        <v>144089</v>
      </c>
      <c r="E121" s="20">
        <v>4313</v>
      </c>
      <c r="F121" s="8">
        <v>2364570.3999999971</v>
      </c>
      <c r="G121" s="8">
        <v>2718</v>
      </c>
      <c r="H121" s="8">
        <v>21740</v>
      </c>
      <c r="I121" s="8">
        <v>78575</v>
      </c>
      <c r="J121" s="104">
        <v>302166.53000000003</v>
      </c>
      <c r="K121" s="35">
        <f t="shared" si="5"/>
        <v>3929262.8699999964</v>
      </c>
      <c r="L121" s="15">
        <v>33990.699999999997</v>
      </c>
      <c r="M121" s="16">
        <v>8376.880000000001</v>
      </c>
      <c r="N121" s="16">
        <v>836.48</v>
      </c>
      <c r="O121" s="37">
        <f t="shared" si="7"/>
        <v>43204.060000000005</v>
      </c>
      <c r="P121" s="72">
        <v>464066.16000000009</v>
      </c>
      <c r="Q121" s="38">
        <f t="shared" si="6"/>
        <v>4436533.0899999961</v>
      </c>
    </row>
    <row r="122" spans="1:17" ht="13.2" x14ac:dyDescent="0.25">
      <c r="A122" s="11" t="s">
        <v>239</v>
      </c>
      <c r="B122" s="5" t="s">
        <v>240</v>
      </c>
      <c r="C122" s="20">
        <v>1546950</v>
      </c>
      <c r="D122" s="20">
        <v>138264</v>
      </c>
      <c r="E122" s="20">
        <v>4139</v>
      </c>
      <c r="F122" s="8">
        <v>1898131.8999999992</v>
      </c>
      <c r="G122" s="8">
        <v>2267</v>
      </c>
      <c r="H122" s="8">
        <v>18144</v>
      </c>
      <c r="I122" s="8">
        <v>69037.5</v>
      </c>
      <c r="J122" s="104">
        <v>356340.88000000006</v>
      </c>
      <c r="K122" s="35">
        <f t="shared" si="5"/>
        <v>3320592.5199999996</v>
      </c>
      <c r="L122" s="15">
        <v>20350</v>
      </c>
      <c r="M122" s="16">
        <v>5937.1100000000006</v>
      </c>
      <c r="N122" s="16">
        <v>592.85</v>
      </c>
      <c r="O122" s="37">
        <f t="shared" si="7"/>
        <v>26879.96</v>
      </c>
      <c r="P122" s="72">
        <v>248029.60000000003</v>
      </c>
      <c r="Q122" s="38">
        <f t="shared" si="6"/>
        <v>3595502.0799999996</v>
      </c>
    </row>
    <row r="123" spans="1:17" ht="13.2" x14ac:dyDescent="0.25">
      <c r="A123" s="11" t="s">
        <v>241</v>
      </c>
      <c r="B123" s="5" t="s">
        <v>242</v>
      </c>
      <c r="C123" s="20">
        <v>2692604</v>
      </c>
      <c r="D123" s="20">
        <v>237171</v>
      </c>
      <c r="E123" s="20">
        <v>7099</v>
      </c>
      <c r="F123" s="8">
        <v>3705150.7299999935</v>
      </c>
      <c r="G123" s="8">
        <v>4209</v>
      </c>
      <c r="H123" s="8">
        <v>33612</v>
      </c>
      <c r="I123" s="8">
        <v>146825</v>
      </c>
      <c r="J123" s="104">
        <v>361168.85</v>
      </c>
      <c r="K123" s="35">
        <f t="shared" si="5"/>
        <v>6465501.8799999934</v>
      </c>
      <c r="L123" s="15">
        <v>49941.009999999995</v>
      </c>
      <c r="M123" s="16">
        <v>10461.17</v>
      </c>
      <c r="N123" s="16">
        <v>1044.6099999999999</v>
      </c>
      <c r="O123" s="37">
        <f t="shared" si="7"/>
        <v>61446.789999999994</v>
      </c>
      <c r="P123" s="72">
        <v>103467.07</v>
      </c>
      <c r="Q123" s="38">
        <f t="shared" si="6"/>
        <v>6630415.7399999937</v>
      </c>
    </row>
    <row r="124" spans="1:17" ht="13.2" x14ac:dyDescent="0.25">
      <c r="A124" s="11" t="s">
        <v>243</v>
      </c>
      <c r="B124" s="5" t="s">
        <v>244</v>
      </c>
      <c r="C124" s="20">
        <v>5236824</v>
      </c>
      <c r="D124" s="20">
        <v>465327</v>
      </c>
      <c r="E124" s="20">
        <v>13929</v>
      </c>
      <c r="F124" s="8">
        <v>5616311.2099999934</v>
      </c>
      <c r="G124" s="8">
        <v>7199</v>
      </c>
      <c r="H124" s="8">
        <v>57472</v>
      </c>
      <c r="I124" s="8">
        <v>300650</v>
      </c>
      <c r="J124" s="104">
        <v>415758.13</v>
      </c>
      <c r="K124" s="35">
        <f t="shared" si="5"/>
        <v>11281954.079999993</v>
      </c>
      <c r="L124" s="15">
        <v>43050</v>
      </c>
      <c r="M124" s="16">
        <v>25340.68</v>
      </c>
      <c r="N124" s="16">
        <v>2530.41</v>
      </c>
      <c r="O124" s="37">
        <f t="shared" si="7"/>
        <v>70921.09</v>
      </c>
      <c r="P124" s="72">
        <v>129065.38</v>
      </c>
      <c r="Q124" s="38">
        <f t="shared" si="6"/>
        <v>11481940.549999993</v>
      </c>
    </row>
    <row r="125" spans="1:17" ht="13.2" x14ac:dyDescent="0.25">
      <c r="A125" s="11" t="s">
        <v>245</v>
      </c>
      <c r="B125" s="5" t="s">
        <v>246</v>
      </c>
      <c r="C125" s="20">
        <v>2292503</v>
      </c>
      <c r="D125" s="20">
        <v>203609</v>
      </c>
      <c r="E125" s="20">
        <v>6095</v>
      </c>
      <c r="F125" s="8">
        <v>2748842.5599999968</v>
      </c>
      <c r="G125" s="8">
        <v>3572</v>
      </c>
      <c r="H125" s="8">
        <v>28448</v>
      </c>
      <c r="I125" s="8">
        <v>130987.5</v>
      </c>
      <c r="J125" s="104">
        <v>188870.05999999997</v>
      </c>
      <c r="K125" s="35">
        <f t="shared" si="5"/>
        <v>5225186.9999999972</v>
      </c>
      <c r="L125" s="15">
        <v>39852.67</v>
      </c>
      <c r="M125" s="16">
        <v>10979.09</v>
      </c>
      <c r="N125" s="16">
        <v>1096.32</v>
      </c>
      <c r="O125" s="37">
        <f t="shared" si="7"/>
        <v>51928.079999999994</v>
      </c>
      <c r="P125" s="72">
        <v>2666258.3199999998</v>
      </c>
      <c r="Q125" s="38">
        <f t="shared" si="6"/>
        <v>7943373.3999999966</v>
      </c>
    </row>
    <row r="126" spans="1:17" ht="13.2" x14ac:dyDescent="0.25">
      <c r="A126" s="11" t="s">
        <v>247</v>
      </c>
      <c r="B126" s="5" t="s">
        <v>248</v>
      </c>
      <c r="C126" s="20">
        <v>5676835</v>
      </c>
      <c r="D126" s="20">
        <v>505529</v>
      </c>
      <c r="E126" s="20">
        <v>15132</v>
      </c>
      <c r="F126" s="8">
        <v>7037165.4499999974</v>
      </c>
      <c r="G126" s="8">
        <v>8626</v>
      </c>
      <c r="H126" s="8">
        <v>68904</v>
      </c>
      <c r="I126" s="8">
        <v>320950</v>
      </c>
      <c r="J126" s="104">
        <v>475205.83999999997</v>
      </c>
      <c r="K126" s="35">
        <f t="shared" si="5"/>
        <v>13157935.609999998</v>
      </c>
      <c r="L126" s="15">
        <v>56970.28</v>
      </c>
      <c r="M126" s="16">
        <v>25514.760000000002</v>
      </c>
      <c r="N126" s="16">
        <v>2547.79</v>
      </c>
      <c r="O126" s="37">
        <f t="shared" si="7"/>
        <v>85032.83</v>
      </c>
      <c r="P126" s="72">
        <v>641679</v>
      </c>
      <c r="Q126" s="38">
        <f t="shared" si="6"/>
        <v>13884647.439999998</v>
      </c>
    </row>
    <row r="127" spans="1:17" ht="13.2" x14ac:dyDescent="0.25">
      <c r="A127" s="11" t="s">
        <v>249</v>
      </c>
      <c r="B127" s="5" t="s">
        <v>250</v>
      </c>
      <c r="C127" s="20">
        <v>2825270</v>
      </c>
      <c r="D127" s="20">
        <v>251082</v>
      </c>
      <c r="E127" s="20">
        <v>7516</v>
      </c>
      <c r="F127" s="8">
        <v>3990850.6499999962</v>
      </c>
      <c r="G127" s="8">
        <v>4286</v>
      </c>
      <c r="H127" s="8">
        <v>34216</v>
      </c>
      <c r="I127" s="8">
        <v>101150</v>
      </c>
      <c r="J127" s="104">
        <v>981508.33000000007</v>
      </c>
      <c r="K127" s="35">
        <f t="shared" si="5"/>
        <v>6232862.3199999966</v>
      </c>
      <c r="L127" s="15">
        <v>35438.729999999996</v>
      </c>
      <c r="M127" s="16">
        <v>10871.95</v>
      </c>
      <c r="N127" s="16">
        <v>1085.6300000000001</v>
      </c>
      <c r="O127" s="37">
        <f t="shared" si="7"/>
        <v>47396.30999999999</v>
      </c>
      <c r="P127" s="72">
        <v>56956.5</v>
      </c>
      <c r="Q127" s="38">
        <f t="shared" si="6"/>
        <v>6337215.1299999962</v>
      </c>
    </row>
    <row r="128" spans="1:17" ht="13.2" x14ac:dyDescent="0.25">
      <c r="A128" s="11" t="s">
        <v>251</v>
      </c>
      <c r="B128" s="5" t="s">
        <v>252</v>
      </c>
      <c r="C128" s="20">
        <v>6807289</v>
      </c>
      <c r="D128" s="20">
        <v>602666</v>
      </c>
      <c r="E128" s="20">
        <v>18040</v>
      </c>
      <c r="F128" s="8">
        <v>5990277.1899999883</v>
      </c>
      <c r="G128" s="8">
        <v>7941</v>
      </c>
      <c r="H128" s="8">
        <v>63544</v>
      </c>
      <c r="I128" s="8">
        <v>379575</v>
      </c>
      <c r="J128" s="104">
        <v>263962.28000000003</v>
      </c>
      <c r="K128" s="35">
        <f t="shared" si="5"/>
        <v>13605369.909999989</v>
      </c>
      <c r="L128" s="15">
        <v>45827.74</v>
      </c>
      <c r="M128" s="16">
        <v>26024.21</v>
      </c>
      <c r="N128" s="16">
        <v>2598.66</v>
      </c>
      <c r="O128" s="37">
        <f t="shared" si="7"/>
        <v>74450.61</v>
      </c>
      <c r="P128" s="72">
        <v>596297.41</v>
      </c>
      <c r="Q128" s="38">
        <f t="shared" si="6"/>
        <v>14276117.929999989</v>
      </c>
    </row>
    <row r="129" spans="1:17" ht="13.2" x14ac:dyDescent="0.25">
      <c r="A129" s="11" t="s">
        <v>253</v>
      </c>
      <c r="B129" s="5" t="s">
        <v>254</v>
      </c>
      <c r="C129" s="20">
        <v>2651830</v>
      </c>
      <c r="D129" s="20">
        <v>238488</v>
      </c>
      <c r="E129" s="20">
        <v>7139</v>
      </c>
      <c r="F129" s="8">
        <v>2598157.429999995</v>
      </c>
      <c r="G129" s="8">
        <v>3082</v>
      </c>
      <c r="H129" s="8">
        <v>24644</v>
      </c>
      <c r="I129" s="8">
        <v>66325</v>
      </c>
      <c r="J129" s="104">
        <v>322925.02</v>
      </c>
      <c r="K129" s="35">
        <f t="shared" si="5"/>
        <v>5266740.4099999946</v>
      </c>
      <c r="L129" s="15">
        <v>33550</v>
      </c>
      <c r="M129" s="16">
        <v>8072.8099999999995</v>
      </c>
      <c r="N129" s="16">
        <v>806.12</v>
      </c>
      <c r="O129" s="37">
        <f t="shared" si="7"/>
        <v>42428.93</v>
      </c>
      <c r="P129" s="72">
        <v>361449.37</v>
      </c>
      <c r="Q129" s="38">
        <f t="shared" si="6"/>
        <v>5670618.7099999944</v>
      </c>
    </row>
    <row r="130" spans="1:17" ht="13.2" x14ac:dyDescent="0.25">
      <c r="A130" s="11" t="s">
        <v>255</v>
      </c>
      <c r="B130" s="5" t="s">
        <v>256</v>
      </c>
      <c r="C130" s="20">
        <v>955838</v>
      </c>
      <c r="D130" s="20">
        <v>85046</v>
      </c>
      <c r="E130" s="20">
        <v>2546</v>
      </c>
      <c r="F130" s="8">
        <v>1217276.9999999995</v>
      </c>
      <c r="G130" s="8">
        <v>1716</v>
      </c>
      <c r="H130" s="8">
        <v>13708</v>
      </c>
      <c r="I130" s="8">
        <v>99575</v>
      </c>
      <c r="J130" s="104">
        <v>239315.73</v>
      </c>
      <c r="K130" s="35">
        <f t="shared" si="5"/>
        <v>2136390.2699999996</v>
      </c>
      <c r="L130" s="15">
        <v>19791.14</v>
      </c>
      <c r="M130" s="16">
        <v>6210.68</v>
      </c>
      <c r="N130" s="16">
        <v>620.16999999999996</v>
      </c>
      <c r="O130" s="37">
        <f t="shared" si="7"/>
        <v>26621.989999999998</v>
      </c>
      <c r="P130" s="72">
        <v>1419652.2000000002</v>
      </c>
      <c r="Q130" s="38">
        <f t="shared" si="6"/>
        <v>3582664.46</v>
      </c>
    </row>
    <row r="131" spans="1:17" ht="13.2" x14ac:dyDescent="0.25">
      <c r="A131" s="11" t="s">
        <v>257</v>
      </c>
      <c r="B131" s="5" t="s">
        <v>258</v>
      </c>
      <c r="C131" s="20">
        <v>4376882</v>
      </c>
      <c r="D131" s="20">
        <v>388221</v>
      </c>
      <c r="E131" s="20">
        <v>11621</v>
      </c>
      <c r="F131" s="8">
        <v>5220599.1599999918</v>
      </c>
      <c r="G131" s="8">
        <v>6998</v>
      </c>
      <c r="H131" s="8">
        <v>55996</v>
      </c>
      <c r="I131" s="8">
        <v>351575</v>
      </c>
      <c r="J131" s="104">
        <v>297683.79000000004</v>
      </c>
      <c r="K131" s="35">
        <f t="shared" si="5"/>
        <v>10114208.369999994</v>
      </c>
      <c r="L131" s="15">
        <v>45100</v>
      </c>
      <c r="M131" s="16">
        <v>22619.58</v>
      </c>
      <c r="N131" s="16">
        <v>2258.69</v>
      </c>
      <c r="O131" s="37">
        <f t="shared" si="7"/>
        <v>69978.27</v>
      </c>
      <c r="P131" s="72">
        <v>339885.55</v>
      </c>
      <c r="Q131" s="38">
        <f t="shared" si="6"/>
        <v>10524072.189999994</v>
      </c>
    </row>
    <row r="132" spans="1:17" ht="13.2" x14ac:dyDescent="0.25">
      <c r="A132" s="11" t="s">
        <v>259</v>
      </c>
      <c r="B132" s="5" t="s">
        <v>260</v>
      </c>
      <c r="C132" s="20">
        <v>17863454</v>
      </c>
      <c r="D132" s="20">
        <v>1593261</v>
      </c>
      <c r="E132" s="20">
        <v>47692</v>
      </c>
      <c r="F132" s="8">
        <v>14732476.250000022</v>
      </c>
      <c r="G132" s="8">
        <v>17754</v>
      </c>
      <c r="H132" s="8">
        <v>141815.85999999999</v>
      </c>
      <c r="I132" s="8">
        <v>697200</v>
      </c>
      <c r="J132" s="104">
        <v>340313.69</v>
      </c>
      <c r="K132" s="35">
        <f t="shared" si="5"/>
        <v>34753339.420000024</v>
      </c>
      <c r="L132" s="15">
        <v>151800</v>
      </c>
      <c r="M132" s="16">
        <v>75761.59</v>
      </c>
      <c r="N132" s="16">
        <v>7565.22</v>
      </c>
      <c r="O132" s="37">
        <f t="shared" ref="O132:O163" si="8">SUM(L132:N132)</f>
        <v>235126.81</v>
      </c>
      <c r="P132" s="72">
        <v>225811.47</v>
      </c>
      <c r="Q132" s="38">
        <f t="shared" si="6"/>
        <v>35214277.700000025</v>
      </c>
    </row>
    <row r="133" spans="1:17" ht="13.2" x14ac:dyDescent="0.25">
      <c r="A133" s="11" t="s">
        <v>261</v>
      </c>
      <c r="B133" s="5" t="s">
        <v>262</v>
      </c>
      <c r="C133" s="20">
        <v>2296293</v>
      </c>
      <c r="D133" s="20">
        <v>203868</v>
      </c>
      <c r="E133" s="20">
        <v>6102</v>
      </c>
      <c r="F133" s="8">
        <v>2269934.2799999965</v>
      </c>
      <c r="G133" s="8">
        <v>3106</v>
      </c>
      <c r="H133" s="8">
        <v>24784</v>
      </c>
      <c r="I133" s="8">
        <v>128275</v>
      </c>
      <c r="J133" s="104">
        <v>151763.15000000002</v>
      </c>
      <c r="K133" s="35">
        <f t="shared" ref="K133:K174" si="9">(C133+D133+E133+F133+G133+H133+I133-J133)</f>
        <v>4780599.1299999962</v>
      </c>
      <c r="L133" s="15">
        <v>33550</v>
      </c>
      <c r="M133" s="16">
        <v>9870.5999999999985</v>
      </c>
      <c r="N133" s="16">
        <v>985.63</v>
      </c>
      <c r="O133" s="37">
        <f t="shared" si="8"/>
        <v>44406.229999999996</v>
      </c>
      <c r="P133" s="72">
        <v>215363.81999999998</v>
      </c>
      <c r="Q133" s="38">
        <f t="shared" ref="Q133:Q174" si="10">K133+O133+P133</f>
        <v>5040369.1799999969</v>
      </c>
    </row>
    <row r="134" spans="1:17" ht="13.2" x14ac:dyDescent="0.25">
      <c r="A134" s="11" t="s">
        <v>263</v>
      </c>
      <c r="B134" s="5" t="s">
        <v>264</v>
      </c>
      <c r="C134" s="20">
        <v>8782653</v>
      </c>
      <c r="D134" s="20">
        <v>777373</v>
      </c>
      <c r="E134" s="20">
        <v>23269</v>
      </c>
      <c r="F134" s="8">
        <v>8207042.3700000215</v>
      </c>
      <c r="G134" s="8">
        <v>9924</v>
      </c>
      <c r="H134" s="8">
        <v>79236</v>
      </c>
      <c r="I134" s="8">
        <v>410816.5</v>
      </c>
      <c r="J134" s="104">
        <v>392357.10000000003</v>
      </c>
      <c r="K134" s="35">
        <f t="shared" si="9"/>
        <v>17897956.770000018</v>
      </c>
      <c r="L134" s="15">
        <v>45100</v>
      </c>
      <c r="M134" s="16">
        <v>29054.800000000003</v>
      </c>
      <c r="N134" s="16">
        <v>2901.29</v>
      </c>
      <c r="O134" s="37">
        <f t="shared" si="8"/>
        <v>77056.09</v>
      </c>
      <c r="P134" s="72">
        <v>271727.42000000004</v>
      </c>
      <c r="Q134" s="38">
        <f t="shared" si="10"/>
        <v>18246740.28000002</v>
      </c>
    </row>
    <row r="135" spans="1:17" ht="13.2" x14ac:dyDescent="0.25">
      <c r="A135" s="11" t="s">
        <v>265</v>
      </c>
      <c r="B135" s="5" t="s">
        <v>266</v>
      </c>
      <c r="C135" s="20">
        <v>950833</v>
      </c>
      <c r="D135" s="20">
        <v>85036</v>
      </c>
      <c r="E135" s="20">
        <v>2545</v>
      </c>
      <c r="F135" s="8">
        <v>1162543.8399999999</v>
      </c>
      <c r="G135" s="8">
        <v>1734</v>
      </c>
      <c r="H135" s="8">
        <v>13844</v>
      </c>
      <c r="I135" s="8">
        <v>27562.5</v>
      </c>
      <c r="J135" s="104">
        <v>243984.09000000003</v>
      </c>
      <c r="K135" s="35">
        <f t="shared" si="9"/>
        <v>2000114.2499999998</v>
      </c>
      <c r="L135" s="15">
        <v>25580.5</v>
      </c>
      <c r="M135" s="16">
        <v>3547.93</v>
      </c>
      <c r="N135" s="16">
        <v>354.28</v>
      </c>
      <c r="O135" s="37">
        <f t="shared" si="8"/>
        <v>29482.71</v>
      </c>
      <c r="P135" s="72">
        <v>220598.65</v>
      </c>
      <c r="Q135" s="38">
        <f t="shared" si="10"/>
        <v>2250195.61</v>
      </c>
    </row>
    <row r="136" spans="1:17" ht="13.2" x14ac:dyDescent="0.25">
      <c r="A136" s="11" t="s">
        <v>267</v>
      </c>
      <c r="B136" s="5" t="s">
        <v>268</v>
      </c>
      <c r="C136" s="20">
        <v>4912137</v>
      </c>
      <c r="D136" s="20">
        <v>435762</v>
      </c>
      <c r="E136" s="20">
        <v>13044</v>
      </c>
      <c r="F136" s="8">
        <v>4856309.6099999938</v>
      </c>
      <c r="G136" s="8">
        <v>5421</v>
      </c>
      <c r="H136" s="8">
        <v>43304</v>
      </c>
      <c r="I136" s="8">
        <v>175175</v>
      </c>
      <c r="J136" s="104">
        <v>734767.03</v>
      </c>
      <c r="K136" s="35">
        <f t="shared" si="9"/>
        <v>9706385.5799999945</v>
      </c>
      <c r="L136" s="15">
        <v>45100</v>
      </c>
      <c r="M136" s="16">
        <v>17385.78</v>
      </c>
      <c r="N136" s="16">
        <v>1736.07</v>
      </c>
      <c r="O136" s="37">
        <f t="shared" si="8"/>
        <v>64221.85</v>
      </c>
      <c r="P136" s="72">
        <v>849957.1</v>
      </c>
      <c r="Q136" s="38">
        <f t="shared" si="10"/>
        <v>10620564.529999994</v>
      </c>
    </row>
    <row r="137" spans="1:17" ht="13.2" x14ac:dyDescent="0.25">
      <c r="A137" s="11" t="s">
        <v>269</v>
      </c>
      <c r="B137" s="5" t="s">
        <v>270</v>
      </c>
      <c r="C137" s="20">
        <v>1245823</v>
      </c>
      <c r="D137" s="20">
        <v>110500</v>
      </c>
      <c r="E137" s="20">
        <v>3308</v>
      </c>
      <c r="F137" s="8">
        <v>1148950.1800000002</v>
      </c>
      <c r="G137" s="8">
        <v>1470</v>
      </c>
      <c r="H137" s="8">
        <v>11744</v>
      </c>
      <c r="I137" s="8">
        <v>53550</v>
      </c>
      <c r="J137" s="104">
        <v>78067.850000000006</v>
      </c>
      <c r="K137" s="35">
        <f t="shared" si="9"/>
        <v>2497277.33</v>
      </c>
      <c r="L137" s="15">
        <v>24011.35</v>
      </c>
      <c r="M137" s="16">
        <v>4535.9400000000005</v>
      </c>
      <c r="N137" s="16">
        <v>452.94</v>
      </c>
      <c r="O137" s="37">
        <f t="shared" si="8"/>
        <v>29000.23</v>
      </c>
      <c r="P137" s="72">
        <v>167063.66</v>
      </c>
      <c r="Q137" s="38">
        <f t="shared" si="10"/>
        <v>2693341.22</v>
      </c>
    </row>
    <row r="138" spans="1:17" ht="13.2" x14ac:dyDescent="0.25">
      <c r="A138" s="11" t="s">
        <v>271</v>
      </c>
      <c r="B138" s="5" t="s">
        <v>272</v>
      </c>
      <c r="C138" s="20">
        <v>997481</v>
      </c>
      <c r="D138" s="20">
        <v>91034</v>
      </c>
      <c r="E138" s="20">
        <v>2725</v>
      </c>
      <c r="F138" s="8">
        <v>956182.40000000037</v>
      </c>
      <c r="G138" s="8">
        <v>1249</v>
      </c>
      <c r="H138" s="8">
        <v>9944</v>
      </c>
      <c r="I138" s="8">
        <v>55387.5</v>
      </c>
      <c r="J138" s="104">
        <v>92755.479999999981</v>
      </c>
      <c r="K138" s="35">
        <f t="shared" si="9"/>
        <v>2021247.4200000004</v>
      </c>
      <c r="L138" s="15">
        <v>19425</v>
      </c>
      <c r="M138" s="16">
        <v>4054</v>
      </c>
      <c r="N138" s="16">
        <v>404.82</v>
      </c>
      <c r="O138" s="37">
        <f t="shared" si="8"/>
        <v>23883.82</v>
      </c>
      <c r="P138" s="72">
        <v>406121.03</v>
      </c>
      <c r="Q138" s="38">
        <f t="shared" si="10"/>
        <v>2451252.2700000005</v>
      </c>
    </row>
    <row r="139" spans="1:17" ht="13.2" x14ac:dyDescent="0.25">
      <c r="A139" s="11" t="s">
        <v>273</v>
      </c>
      <c r="B139" s="5" t="s">
        <v>274</v>
      </c>
      <c r="C139" s="20">
        <v>2779139</v>
      </c>
      <c r="D139" s="20">
        <v>247700</v>
      </c>
      <c r="E139" s="20">
        <v>7414</v>
      </c>
      <c r="F139" s="8">
        <v>3044022.6399999973</v>
      </c>
      <c r="G139" s="8">
        <v>3691</v>
      </c>
      <c r="H139" s="8">
        <v>29496</v>
      </c>
      <c r="I139" s="8">
        <v>162312.5</v>
      </c>
      <c r="J139" s="104">
        <v>109023.59</v>
      </c>
      <c r="K139" s="35">
        <f t="shared" si="9"/>
        <v>6164751.549999997</v>
      </c>
      <c r="L139" s="15">
        <v>45100</v>
      </c>
      <c r="M139" s="16">
        <v>13099.95</v>
      </c>
      <c r="N139" s="16">
        <v>1308.0999999999999</v>
      </c>
      <c r="O139" s="37">
        <f t="shared" si="8"/>
        <v>59508.049999999996</v>
      </c>
      <c r="P139" s="72">
        <v>168895.08</v>
      </c>
      <c r="Q139" s="38">
        <f t="shared" si="10"/>
        <v>6393154.6799999969</v>
      </c>
    </row>
    <row r="140" spans="1:17" ht="13.2" x14ac:dyDescent="0.25">
      <c r="A140" s="11" t="s">
        <v>275</v>
      </c>
      <c r="B140" s="5" t="s">
        <v>276</v>
      </c>
      <c r="C140" s="20">
        <v>4571435</v>
      </c>
      <c r="D140" s="20">
        <v>405652</v>
      </c>
      <c r="E140" s="20">
        <v>12142</v>
      </c>
      <c r="F140" s="8">
        <v>4740585.5599999903</v>
      </c>
      <c r="G140" s="8">
        <v>6955</v>
      </c>
      <c r="H140" s="8">
        <v>55932</v>
      </c>
      <c r="I140" s="8">
        <v>347287.5</v>
      </c>
      <c r="J140" s="104">
        <v>545243.51</v>
      </c>
      <c r="K140" s="35">
        <f t="shared" si="9"/>
        <v>9594745.5499999914</v>
      </c>
      <c r="L140" s="15">
        <v>54305.630000000005</v>
      </c>
      <c r="M140" s="16">
        <v>19401.599999999999</v>
      </c>
      <c r="N140" s="16">
        <v>1937.36</v>
      </c>
      <c r="O140" s="37">
        <f t="shared" si="8"/>
        <v>75644.590000000011</v>
      </c>
      <c r="P140" s="72">
        <v>1508910.14</v>
      </c>
      <c r="Q140" s="38">
        <f t="shared" si="10"/>
        <v>11179300.279999992</v>
      </c>
    </row>
    <row r="141" spans="1:17" ht="13.2" x14ac:dyDescent="0.25">
      <c r="A141" s="11" t="s">
        <v>277</v>
      </c>
      <c r="B141" s="5" t="s">
        <v>278</v>
      </c>
      <c r="C141" s="20">
        <v>9228784</v>
      </c>
      <c r="D141" s="20">
        <v>817543</v>
      </c>
      <c r="E141" s="20">
        <v>24472</v>
      </c>
      <c r="F141" s="8">
        <v>10906345.47000009</v>
      </c>
      <c r="G141" s="8">
        <v>15143</v>
      </c>
      <c r="H141" s="8">
        <v>121080</v>
      </c>
      <c r="I141" s="8">
        <v>704200</v>
      </c>
      <c r="J141" s="104">
        <v>1271305.2799999998</v>
      </c>
      <c r="K141" s="35">
        <f t="shared" si="9"/>
        <v>20546262.190000087</v>
      </c>
      <c r="L141" s="15">
        <v>64658.31</v>
      </c>
      <c r="M141" s="16">
        <v>43211.16</v>
      </c>
      <c r="N141" s="16">
        <v>4314.88</v>
      </c>
      <c r="O141" s="37">
        <f t="shared" si="8"/>
        <v>112184.35</v>
      </c>
      <c r="P141" s="72">
        <v>2976944.78</v>
      </c>
      <c r="Q141" s="38">
        <f t="shared" si="10"/>
        <v>23635391.32000009</v>
      </c>
    </row>
    <row r="142" spans="1:17" ht="13.2" x14ac:dyDescent="0.25">
      <c r="A142" s="11" t="s">
        <v>279</v>
      </c>
      <c r="B142" s="5" t="s">
        <v>280</v>
      </c>
      <c r="C142" s="20">
        <v>2086539</v>
      </c>
      <c r="D142" s="20">
        <v>183295</v>
      </c>
      <c r="E142" s="20">
        <v>5487</v>
      </c>
      <c r="F142" s="8">
        <v>1606209.41</v>
      </c>
      <c r="G142" s="8">
        <v>1905</v>
      </c>
      <c r="H142" s="8">
        <v>15228</v>
      </c>
      <c r="I142" s="8">
        <v>75075</v>
      </c>
      <c r="J142" s="104">
        <v>151356.96</v>
      </c>
      <c r="K142" s="35">
        <f t="shared" si="9"/>
        <v>3822381.45</v>
      </c>
      <c r="L142" s="15">
        <v>40437.949999999997</v>
      </c>
      <c r="M142" s="16">
        <v>7018.51</v>
      </c>
      <c r="N142" s="16">
        <v>700.84</v>
      </c>
      <c r="O142" s="37">
        <f t="shared" si="8"/>
        <v>48157.299999999996</v>
      </c>
      <c r="P142" s="72">
        <v>98670.2</v>
      </c>
      <c r="Q142" s="38">
        <f t="shared" si="10"/>
        <v>3969208.95</v>
      </c>
    </row>
    <row r="143" spans="1:17" ht="13.2" x14ac:dyDescent="0.25">
      <c r="A143" s="11" t="s">
        <v>281</v>
      </c>
      <c r="B143" s="5" t="s">
        <v>282</v>
      </c>
      <c r="C143" s="20">
        <v>728925</v>
      </c>
      <c r="D143" s="20">
        <v>64068</v>
      </c>
      <c r="E143" s="20">
        <v>1918</v>
      </c>
      <c r="F143" s="8">
        <v>784349.66000000061</v>
      </c>
      <c r="G143" s="8">
        <v>1038</v>
      </c>
      <c r="H143" s="8">
        <v>8288</v>
      </c>
      <c r="I143" s="8">
        <v>25462.5</v>
      </c>
      <c r="J143" s="104">
        <v>229502.63</v>
      </c>
      <c r="K143" s="35">
        <f t="shared" si="9"/>
        <v>1384546.5300000007</v>
      </c>
      <c r="L143" s="15">
        <v>20350</v>
      </c>
      <c r="M143" s="16">
        <v>3154.52</v>
      </c>
      <c r="N143" s="16">
        <v>315</v>
      </c>
      <c r="O143" s="37">
        <f t="shared" si="8"/>
        <v>23819.52</v>
      </c>
      <c r="P143" s="72">
        <v>49378.3</v>
      </c>
      <c r="Q143" s="38">
        <f t="shared" si="10"/>
        <v>1457744.3500000008</v>
      </c>
    </row>
    <row r="144" spans="1:17" ht="13.2" x14ac:dyDescent="0.25">
      <c r="A144" s="11" t="s">
        <v>283</v>
      </c>
      <c r="B144" s="5" t="s">
        <v>284</v>
      </c>
      <c r="C144" s="20">
        <v>2520228</v>
      </c>
      <c r="D144" s="20">
        <v>223933</v>
      </c>
      <c r="E144" s="20">
        <v>6703</v>
      </c>
      <c r="F144" s="8">
        <v>2704858.0199999963</v>
      </c>
      <c r="G144" s="8">
        <v>4041</v>
      </c>
      <c r="H144" s="8">
        <v>32296</v>
      </c>
      <c r="I144" s="8">
        <v>241150</v>
      </c>
      <c r="J144" s="104">
        <v>309048.75</v>
      </c>
      <c r="K144" s="35">
        <f t="shared" si="9"/>
        <v>5424160.2699999958</v>
      </c>
      <c r="L144" s="15">
        <v>49947.74</v>
      </c>
      <c r="M144" s="16">
        <v>12116.23</v>
      </c>
      <c r="N144" s="16">
        <v>1209.8699999999999</v>
      </c>
      <c r="O144" s="37">
        <f t="shared" si="8"/>
        <v>63273.840000000004</v>
      </c>
      <c r="P144" s="72">
        <v>503381.49000000005</v>
      </c>
      <c r="Q144" s="38">
        <f t="shared" si="10"/>
        <v>5990815.5999999959</v>
      </c>
    </row>
    <row r="145" spans="1:17" ht="13.2" x14ac:dyDescent="0.25">
      <c r="A145" s="11" t="s">
        <v>285</v>
      </c>
      <c r="B145" s="5" t="s">
        <v>286</v>
      </c>
      <c r="C145" s="20">
        <v>9920394</v>
      </c>
      <c r="D145" s="20">
        <v>880037</v>
      </c>
      <c r="E145" s="20">
        <v>26342</v>
      </c>
      <c r="F145" s="8">
        <v>11736943.520000085</v>
      </c>
      <c r="G145" s="8">
        <v>14673</v>
      </c>
      <c r="H145" s="8">
        <v>117400</v>
      </c>
      <c r="I145" s="8">
        <v>555187.5</v>
      </c>
      <c r="J145" s="104">
        <v>989555.38000000012</v>
      </c>
      <c r="K145" s="35">
        <f t="shared" si="9"/>
        <v>22261421.640000086</v>
      </c>
      <c r="L145" s="15">
        <v>67932</v>
      </c>
      <c r="M145" s="16">
        <v>45681.47</v>
      </c>
      <c r="N145" s="16">
        <v>4561.55</v>
      </c>
      <c r="O145" s="37">
        <f t="shared" si="8"/>
        <v>118175.02</v>
      </c>
      <c r="P145" s="72">
        <v>528929.28000000003</v>
      </c>
      <c r="Q145" s="38">
        <f t="shared" si="10"/>
        <v>22908525.940000087</v>
      </c>
    </row>
    <row r="146" spans="1:17" ht="13.2" x14ac:dyDescent="0.25">
      <c r="A146" s="11" t="s">
        <v>287</v>
      </c>
      <c r="B146" s="5" t="s">
        <v>288</v>
      </c>
      <c r="C146" s="20">
        <v>1544249</v>
      </c>
      <c r="D146" s="20">
        <v>137811</v>
      </c>
      <c r="E146" s="20">
        <v>4125</v>
      </c>
      <c r="F146" s="8">
        <v>1393039.3800000004</v>
      </c>
      <c r="G146" s="8">
        <v>1800</v>
      </c>
      <c r="H146" s="8">
        <v>14748</v>
      </c>
      <c r="I146" s="8">
        <v>73325</v>
      </c>
      <c r="J146" s="104">
        <v>106698.25</v>
      </c>
      <c r="K146" s="35">
        <f t="shared" si="9"/>
        <v>3062399.1300000004</v>
      </c>
      <c r="L146" s="15">
        <v>28750</v>
      </c>
      <c r="M146" s="16">
        <v>6301.04</v>
      </c>
      <c r="N146" s="16">
        <v>629.19000000000005</v>
      </c>
      <c r="O146" s="37">
        <f t="shared" si="8"/>
        <v>35680.230000000003</v>
      </c>
      <c r="P146" s="72">
        <v>1150538.53</v>
      </c>
      <c r="Q146" s="38">
        <f t="shared" si="10"/>
        <v>4248617.8900000006</v>
      </c>
    </row>
    <row r="147" spans="1:17" ht="13.2" x14ac:dyDescent="0.25">
      <c r="A147" s="11" t="s">
        <v>289</v>
      </c>
      <c r="B147" s="5" t="s">
        <v>290</v>
      </c>
      <c r="C147" s="20">
        <v>580880</v>
      </c>
      <c r="D147" s="20">
        <v>51448</v>
      </c>
      <c r="E147" s="20">
        <v>1540</v>
      </c>
      <c r="F147" s="8">
        <v>580964.25000000035</v>
      </c>
      <c r="G147" s="8">
        <v>804</v>
      </c>
      <c r="H147" s="8">
        <v>6416</v>
      </c>
      <c r="I147" s="8">
        <v>26950</v>
      </c>
      <c r="J147" s="104">
        <v>55777.359999999993</v>
      </c>
      <c r="K147" s="35">
        <f t="shared" si="9"/>
        <v>1193224.8900000004</v>
      </c>
      <c r="L147" s="15">
        <v>20350</v>
      </c>
      <c r="M147" s="16">
        <v>2769.8199999999997</v>
      </c>
      <c r="N147" s="16">
        <v>276.58</v>
      </c>
      <c r="O147" s="37">
        <f t="shared" si="8"/>
        <v>23396.400000000001</v>
      </c>
      <c r="P147" s="72">
        <v>936262.64</v>
      </c>
      <c r="Q147" s="38">
        <f t="shared" si="10"/>
        <v>2152883.9300000002</v>
      </c>
    </row>
    <row r="148" spans="1:17" ht="13.2" x14ac:dyDescent="0.25">
      <c r="A148" s="11" t="s">
        <v>291</v>
      </c>
      <c r="B148" s="5" t="s">
        <v>292</v>
      </c>
      <c r="C148" s="20">
        <v>3701821</v>
      </c>
      <c r="D148" s="20">
        <v>328933</v>
      </c>
      <c r="E148" s="20">
        <v>9846</v>
      </c>
      <c r="F148" s="8">
        <v>4408423.109999992</v>
      </c>
      <c r="G148" s="8">
        <v>5363</v>
      </c>
      <c r="H148" s="8">
        <v>42852</v>
      </c>
      <c r="I148" s="8">
        <v>217087.5</v>
      </c>
      <c r="J148" s="104">
        <v>310029.83999999997</v>
      </c>
      <c r="K148" s="35">
        <f t="shared" si="9"/>
        <v>8404295.7699999921</v>
      </c>
      <c r="L148" s="15">
        <v>49939.99</v>
      </c>
      <c r="M148" s="16">
        <v>15387.97</v>
      </c>
      <c r="N148" s="16">
        <v>1536.58</v>
      </c>
      <c r="O148" s="37">
        <f t="shared" si="8"/>
        <v>66864.539999999994</v>
      </c>
      <c r="P148" s="72">
        <v>1452427.94</v>
      </c>
      <c r="Q148" s="38">
        <f t="shared" si="10"/>
        <v>9923588.2499999907</v>
      </c>
    </row>
    <row r="149" spans="1:17" ht="13.2" x14ac:dyDescent="0.25">
      <c r="A149" s="11" t="s">
        <v>293</v>
      </c>
      <c r="B149" s="5" t="s">
        <v>294</v>
      </c>
      <c r="C149" s="20">
        <v>3842841</v>
      </c>
      <c r="D149" s="20">
        <v>342173</v>
      </c>
      <c r="E149" s="20">
        <v>10242</v>
      </c>
      <c r="F149" s="8">
        <v>4302944.4199999869</v>
      </c>
      <c r="G149" s="8">
        <v>5871</v>
      </c>
      <c r="H149" s="8">
        <v>46996</v>
      </c>
      <c r="I149" s="8">
        <v>196437.5</v>
      </c>
      <c r="J149" s="104">
        <v>474297.41000000003</v>
      </c>
      <c r="K149" s="35">
        <f t="shared" si="9"/>
        <v>8273207.5099999867</v>
      </c>
      <c r="L149" s="15">
        <v>52377.380000000005</v>
      </c>
      <c r="M149" s="16">
        <v>18917.25</v>
      </c>
      <c r="N149" s="16">
        <v>1888.99</v>
      </c>
      <c r="O149" s="37">
        <f t="shared" si="8"/>
        <v>73183.62000000001</v>
      </c>
      <c r="P149" s="72">
        <v>821384.97000000009</v>
      </c>
      <c r="Q149" s="38">
        <f t="shared" si="10"/>
        <v>9167776.0999999866</v>
      </c>
    </row>
    <row r="150" spans="1:17" ht="13.2" x14ac:dyDescent="0.25">
      <c r="A150" s="11" t="s">
        <v>295</v>
      </c>
      <c r="B150" s="5" t="s">
        <v>296</v>
      </c>
      <c r="C150" s="20">
        <v>3888130</v>
      </c>
      <c r="D150" s="20">
        <v>346700</v>
      </c>
      <c r="E150" s="20">
        <v>10378</v>
      </c>
      <c r="F150" s="8">
        <v>5098905.5899999952</v>
      </c>
      <c r="G150" s="8">
        <v>5734</v>
      </c>
      <c r="H150" s="8">
        <v>45792</v>
      </c>
      <c r="I150" s="8">
        <v>150937.5</v>
      </c>
      <c r="J150" s="104">
        <v>308493.44</v>
      </c>
      <c r="K150" s="35">
        <f t="shared" si="9"/>
        <v>9238083.6499999966</v>
      </c>
      <c r="L150" s="15">
        <v>45540.7</v>
      </c>
      <c r="M150" s="16">
        <v>17629.190000000002</v>
      </c>
      <c r="N150" s="16">
        <v>1760.37</v>
      </c>
      <c r="O150" s="37">
        <f t="shared" si="8"/>
        <v>64930.26</v>
      </c>
      <c r="P150" s="72">
        <v>164339.71</v>
      </c>
      <c r="Q150" s="38">
        <f t="shared" si="10"/>
        <v>9467353.6199999973</v>
      </c>
    </row>
    <row r="151" spans="1:17" ht="13.2" x14ac:dyDescent="0.25">
      <c r="A151" s="11" t="s">
        <v>297</v>
      </c>
      <c r="B151" s="5" t="s">
        <v>298</v>
      </c>
      <c r="C151" s="20">
        <v>3084166</v>
      </c>
      <c r="D151" s="20">
        <v>274998</v>
      </c>
      <c r="E151" s="20">
        <v>8232</v>
      </c>
      <c r="F151" s="8">
        <v>2702692.3499999968</v>
      </c>
      <c r="G151" s="8">
        <v>3496</v>
      </c>
      <c r="H151" s="8">
        <v>28020</v>
      </c>
      <c r="I151" s="8">
        <v>171062.5</v>
      </c>
      <c r="J151" s="104">
        <v>183692.11000000002</v>
      </c>
      <c r="K151" s="35">
        <f t="shared" si="9"/>
        <v>6088974.7399999965</v>
      </c>
      <c r="L151" s="15">
        <v>45100</v>
      </c>
      <c r="M151" s="16">
        <v>12671.43</v>
      </c>
      <c r="N151" s="16">
        <v>1265.31</v>
      </c>
      <c r="O151" s="37">
        <f t="shared" si="8"/>
        <v>59036.74</v>
      </c>
      <c r="P151" s="72">
        <v>478179.99</v>
      </c>
      <c r="Q151" s="38">
        <f t="shared" si="10"/>
        <v>6626191.4699999969</v>
      </c>
    </row>
    <row r="152" spans="1:17" ht="13.2" x14ac:dyDescent="0.25">
      <c r="A152" s="11" t="s">
        <v>299</v>
      </c>
      <c r="B152" s="5" t="s">
        <v>300</v>
      </c>
      <c r="C152" s="20">
        <v>1270740</v>
      </c>
      <c r="D152" s="20">
        <v>113619</v>
      </c>
      <c r="E152" s="20">
        <v>3401</v>
      </c>
      <c r="F152" s="8">
        <v>1726240.2999999998</v>
      </c>
      <c r="G152" s="8">
        <v>2073</v>
      </c>
      <c r="H152" s="8">
        <v>16544</v>
      </c>
      <c r="I152" s="8">
        <v>72975</v>
      </c>
      <c r="J152" s="104">
        <v>187453.07</v>
      </c>
      <c r="K152" s="35">
        <f t="shared" si="9"/>
        <v>3018139.23</v>
      </c>
      <c r="L152" s="15">
        <v>20350</v>
      </c>
      <c r="M152" s="16">
        <v>6196.45</v>
      </c>
      <c r="N152" s="16">
        <v>618.75</v>
      </c>
      <c r="O152" s="37">
        <f t="shared" si="8"/>
        <v>27165.200000000001</v>
      </c>
      <c r="P152" s="72">
        <v>238445.25</v>
      </c>
      <c r="Q152" s="38">
        <f t="shared" si="10"/>
        <v>3283749.68</v>
      </c>
    </row>
    <row r="153" spans="1:17" ht="13.2" x14ac:dyDescent="0.25">
      <c r="A153" s="11" t="s">
        <v>301</v>
      </c>
      <c r="B153" s="5" t="s">
        <v>302</v>
      </c>
      <c r="C153" s="20">
        <v>696194</v>
      </c>
      <c r="D153" s="20">
        <v>61090</v>
      </c>
      <c r="E153" s="20">
        <v>1829</v>
      </c>
      <c r="F153" s="8">
        <v>701538.6800000004</v>
      </c>
      <c r="G153" s="8">
        <v>769</v>
      </c>
      <c r="H153" s="8">
        <v>6144</v>
      </c>
      <c r="I153" s="8">
        <v>15225</v>
      </c>
      <c r="J153" s="104">
        <v>28423.05</v>
      </c>
      <c r="K153" s="35">
        <f t="shared" si="9"/>
        <v>1454366.6300000004</v>
      </c>
      <c r="L153" s="15">
        <v>20350</v>
      </c>
      <c r="M153" s="16">
        <v>2650.2799999999997</v>
      </c>
      <c r="N153" s="16">
        <v>264.64999999999998</v>
      </c>
      <c r="O153" s="37">
        <f t="shared" si="8"/>
        <v>23264.93</v>
      </c>
      <c r="P153" s="72">
        <v>47385.41</v>
      </c>
      <c r="Q153" s="38">
        <f t="shared" si="10"/>
        <v>1525016.9700000002</v>
      </c>
    </row>
    <row r="154" spans="1:17" ht="13.2" x14ac:dyDescent="0.25">
      <c r="A154" s="11" t="s">
        <v>303</v>
      </c>
      <c r="B154" s="5" t="s">
        <v>304</v>
      </c>
      <c r="C154" s="20">
        <v>13748862</v>
      </c>
      <c r="D154" s="20">
        <v>1223684</v>
      </c>
      <c r="E154" s="20">
        <v>36629</v>
      </c>
      <c r="F154" s="8">
        <v>12363731.390000096</v>
      </c>
      <c r="G154" s="8">
        <v>16777</v>
      </c>
      <c r="H154" s="8">
        <v>133856</v>
      </c>
      <c r="I154" s="8">
        <v>862137.5</v>
      </c>
      <c r="J154" s="104">
        <v>368089.93</v>
      </c>
      <c r="K154" s="35">
        <f t="shared" si="9"/>
        <v>28017586.960000098</v>
      </c>
      <c r="L154" s="15">
        <v>49500</v>
      </c>
      <c r="M154" s="16">
        <v>59536.41</v>
      </c>
      <c r="N154" s="16">
        <v>5945.05</v>
      </c>
      <c r="O154" s="37">
        <f t="shared" si="8"/>
        <v>114981.46</v>
      </c>
      <c r="P154" s="72">
        <v>1662474.0999999999</v>
      </c>
      <c r="Q154" s="38">
        <f t="shared" si="10"/>
        <v>29795042.5200001</v>
      </c>
    </row>
    <row r="155" spans="1:17" ht="13.2" x14ac:dyDescent="0.25">
      <c r="A155" s="11" t="s">
        <v>305</v>
      </c>
      <c r="B155" s="5" t="s">
        <v>306</v>
      </c>
      <c r="C155" s="20">
        <v>10114961</v>
      </c>
      <c r="D155" s="20">
        <v>898771</v>
      </c>
      <c r="E155" s="20">
        <v>26901</v>
      </c>
      <c r="F155" s="8">
        <v>9406935.2400000542</v>
      </c>
      <c r="G155" s="8">
        <v>11753</v>
      </c>
      <c r="H155" s="8">
        <v>93892</v>
      </c>
      <c r="I155" s="8">
        <v>416150</v>
      </c>
      <c r="J155" s="104">
        <v>511510.71</v>
      </c>
      <c r="K155" s="35">
        <f t="shared" si="9"/>
        <v>20457852.530000053</v>
      </c>
      <c r="L155" s="15">
        <v>49500</v>
      </c>
      <c r="M155" s="16">
        <v>41143.58</v>
      </c>
      <c r="N155" s="16">
        <v>4108.42</v>
      </c>
      <c r="O155" s="37">
        <f t="shared" si="8"/>
        <v>94752</v>
      </c>
      <c r="P155" s="72">
        <v>756624.37</v>
      </c>
      <c r="Q155" s="38">
        <f t="shared" si="10"/>
        <v>21309228.900000054</v>
      </c>
    </row>
    <row r="156" spans="1:17" ht="13.2" x14ac:dyDescent="0.25">
      <c r="A156" s="11" t="s">
        <v>307</v>
      </c>
      <c r="B156" s="5" t="s">
        <v>308</v>
      </c>
      <c r="C156" s="20">
        <v>4315978</v>
      </c>
      <c r="D156" s="20">
        <v>383007</v>
      </c>
      <c r="E156" s="20">
        <v>11465</v>
      </c>
      <c r="F156" s="8">
        <v>4368230.5799999908</v>
      </c>
      <c r="G156" s="8">
        <v>5222</v>
      </c>
      <c r="H156" s="8">
        <v>41724</v>
      </c>
      <c r="I156" s="8">
        <v>182962.5</v>
      </c>
      <c r="J156" s="104">
        <v>346963.69</v>
      </c>
      <c r="K156" s="35">
        <f t="shared" si="9"/>
        <v>8961625.3899999913</v>
      </c>
      <c r="L156" s="15">
        <v>45100</v>
      </c>
      <c r="M156" s="16">
        <v>18095.080000000002</v>
      </c>
      <c r="N156" s="16">
        <v>1806.9</v>
      </c>
      <c r="O156" s="37">
        <f t="shared" si="8"/>
        <v>65001.98</v>
      </c>
      <c r="P156" s="72">
        <v>639389.87</v>
      </c>
      <c r="Q156" s="38">
        <f t="shared" si="10"/>
        <v>9666017.2399999909</v>
      </c>
    </row>
    <row r="157" spans="1:17" ht="13.2" x14ac:dyDescent="0.25">
      <c r="A157" s="11" t="s">
        <v>309</v>
      </c>
      <c r="B157" s="5" t="s">
        <v>310</v>
      </c>
      <c r="C157" s="20">
        <v>2293647</v>
      </c>
      <c r="D157" s="20">
        <v>202809</v>
      </c>
      <c r="E157" s="20">
        <v>6071</v>
      </c>
      <c r="F157" s="8">
        <v>2661012.4099999964</v>
      </c>
      <c r="G157" s="8">
        <v>2962</v>
      </c>
      <c r="H157" s="8">
        <v>23656</v>
      </c>
      <c r="I157" s="8">
        <v>92137.5</v>
      </c>
      <c r="J157" s="104">
        <v>248316.34999999998</v>
      </c>
      <c r="K157" s="35">
        <f t="shared" si="9"/>
        <v>5033978.5599999968</v>
      </c>
      <c r="L157" s="15">
        <v>33550</v>
      </c>
      <c r="M157" s="16">
        <v>9271.81</v>
      </c>
      <c r="N157" s="16">
        <v>925.84</v>
      </c>
      <c r="O157" s="37">
        <f t="shared" si="8"/>
        <v>43747.649999999994</v>
      </c>
      <c r="P157" s="72">
        <v>147879.04000000001</v>
      </c>
      <c r="Q157" s="38">
        <f t="shared" si="10"/>
        <v>5225605.2499999972</v>
      </c>
    </row>
    <row r="158" spans="1:17" ht="13.2" x14ac:dyDescent="0.25">
      <c r="A158" s="11" t="s">
        <v>311</v>
      </c>
      <c r="B158" s="5" t="s">
        <v>312</v>
      </c>
      <c r="C158" s="20">
        <v>407023</v>
      </c>
      <c r="D158" s="20">
        <v>35900</v>
      </c>
      <c r="E158" s="20">
        <v>1075</v>
      </c>
      <c r="F158" s="8">
        <v>377727.40000000008</v>
      </c>
      <c r="G158" s="8">
        <v>447</v>
      </c>
      <c r="H158" s="8">
        <v>3576</v>
      </c>
      <c r="I158" s="8">
        <v>18200</v>
      </c>
      <c r="J158" s="104">
        <v>48797.580000000009</v>
      </c>
      <c r="K158" s="35">
        <f t="shared" si="9"/>
        <v>795150.82000000018</v>
      </c>
      <c r="L158" s="15">
        <v>20350</v>
      </c>
      <c r="M158" s="16">
        <v>1080.68</v>
      </c>
      <c r="N158" s="16">
        <v>107.91</v>
      </c>
      <c r="O158" s="37">
        <f t="shared" si="8"/>
        <v>21538.59</v>
      </c>
      <c r="P158" s="72">
        <v>71136.78</v>
      </c>
      <c r="Q158" s="38">
        <f t="shared" si="10"/>
        <v>887826.19000000018</v>
      </c>
    </row>
    <row r="159" spans="1:17" ht="13.2" x14ac:dyDescent="0.25">
      <c r="A159" s="11" t="s">
        <v>313</v>
      </c>
      <c r="B159" s="5" t="s">
        <v>314</v>
      </c>
      <c r="C159" s="20">
        <v>4419346</v>
      </c>
      <c r="D159" s="20">
        <v>389466</v>
      </c>
      <c r="E159" s="20">
        <v>11658</v>
      </c>
      <c r="F159" s="8">
        <v>4004331.5199999893</v>
      </c>
      <c r="G159" s="8">
        <v>5292</v>
      </c>
      <c r="H159" s="8">
        <v>42316</v>
      </c>
      <c r="I159" s="8">
        <v>247187.5</v>
      </c>
      <c r="J159" s="104">
        <v>296390.25</v>
      </c>
      <c r="K159" s="35">
        <f t="shared" si="9"/>
        <v>8823206.7699999884</v>
      </c>
      <c r="L159" s="15">
        <v>45100</v>
      </c>
      <c r="M159" s="16">
        <v>19366.150000000001</v>
      </c>
      <c r="N159" s="16">
        <v>1933.82</v>
      </c>
      <c r="O159" s="37">
        <f t="shared" si="8"/>
        <v>66399.97</v>
      </c>
      <c r="P159" s="72">
        <v>295635.77999999997</v>
      </c>
      <c r="Q159" s="38">
        <f t="shared" si="10"/>
        <v>9185242.5199999884</v>
      </c>
    </row>
    <row r="160" spans="1:17" ht="13.2" x14ac:dyDescent="0.25">
      <c r="A160" s="11" t="s">
        <v>315</v>
      </c>
      <c r="B160" s="5" t="s">
        <v>316</v>
      </c>
      <c r="C160" s="20">
        <v>3610192</v>
      </c>
      <c r="D160" s="20">
        <v>319042</v>
      </c>
      <c r="E160" s="20">
        <v>9550</v>
      </c>
      <c r="F160" s="8">
        <v>4157522.8899999936</v>
      </c>
      <c r="G160" s="8">
        <v>5183</v>
      </c>
      <c r="H160" s="8">
        <v>41408</v>
      </c>
      <c r="I160" s="8">
        <v>216825</v>
      </c>
      <c r="J160" s="104">
        <v>396963.76</v>
      </c>
      <c r="K160" s="35">
        <f t="shared" si="9"/>
        <v>7962759.1299999934</v>
      </c>
      <c r="L160" s="15">
        <v>45100</v>
      </c>
      <c r="M160" s="16">
        <v>15727.900000000001</v>
      </c>
      <c r="N160" s="16">
        <v>1570.52</v>
      </c>
      <c r="O160" s="37">
        <f t="shared" si="8"/>
        <v>62398.42</v>
      </c>
      <c r="P160" s="72">
        <v>1392516.4600000002</v>
      </c>
      <c r="Q160" s="38">
        <f t="shared" si="10"/>
        <v>9417674.0099999942</v>
      </c>
    </row>
    <row r="161" spans="1:17" ht="13.2" x14ac:dyDescent="0.25">
      <c r="A161" s="11" t="s">
        <v>317</v>
      </c>
      <c r="B161" s="5" t="s">
        <v>318</v>
      </c>
      <c r="C161" s="20">
        <v>2344972</v>
      </c>
      <c r="D161" s="20">
        <v>208273</v>
      </c>
      <c r="E161" s="20">
        <v>6234</v>
      </c>
      <c r="F161" s="8">
        <v>3106353.3099999954</v>
      </c>
      <c r="G161" s="8">
        <v>3793</v>
      </c>
      <c r="H161" s="8">
        <v>30284</v>
      </c>
      <c r="I161" s="8">
        <v>155137.5</v>
      </c>
      <c r="J161" s="104">
        <v>177148.91999999998</v>
      </c>
      <c r="K161" s="35">
        <f t="shared" si="9"/>
        <v>5677897.889999995</v>
      </c>
      <c r="L161" s="15">
        <v>33550</v>
      </c>
      <c r="M161" s="16">
        <v>10586.43</v>
      </c>
      <c r="N161" s="16">
        <v>1057.1099999999999</v>
      </c>
      <c r="O161" s="37">
        <f t="shared" si="8"/>
        <v>45193.54</v>
      </c>
      <c r="P161" s="72">
        <v>188718.87999999998</v>
      </c>
      <c r="Q161" s="38">
        <f t="shared" si="10"/>
        <v>5911810.3099999949</v>
      </c>
    </row>
    <row r="162" spans="1:17" ht="13.2" x14ac:dyDescent="0.25">
      <c r="A162" s="11" t="s">
        <v>319</v>
      </c>
      <c r="B162" s="5" t="s">
        <v>320</v>
      </c>
      <c r="C162" s="20">
        <v>2841407</v>
      </c>
      <c r="D162" s="20">
        <v>252916</v>
      </c>
      <c r="E162" s="20">
        <v>7571</v>
      </c>
      <c r="F162" s="8">
        <v>2925624.05</v>
      </c>
      <c r="G162" s="8">
        <v>3433</v>
      </c>
      <c r="H162" s="8">
        <v>27496</v>
      </c>
      <c r="I162" s="8">
        <v>122237.5</v>
      </c>
      <c r="J162" s="104">
        <v>244462.68</v>
      </c>
      <c r="K162" s="35">
        <f t="shared" si="9"/>
        <v>5936221.8700000001</v>
      </c>
      <c r="L162" s="15">
        <v>40827.380000000005</v>
      </c>
      <c r="M162" s="16">
        <v>11431.48</v>
      </c>
      <c r="N162" s="16">
        <v>1141.5</v>
      </c>
      <c r="O162" s="37">
        <f t="shared" si="8"/>
        <v>53400.36</v>
      </c>
      <c r="P162" s="72">
        <v>365952.16</v>
      </c>
      <c r="Q162" s="38">
        <f t="shared" si="10"/>
        <v>6355574.3900000006</v>
      </c>
    </row>
    <row r="163" spans="1:17" ht="13.2" x14ac:dyDescent="0.25">
      <c r="A163" s="11" t="s">
        <v>321</v>
      </c>
      <c r="B163" s="5" t="s">
        <v>322</v>
      </c>
      <c r="C163" s="20">
        <v>1310668</v>
      </c>
      <c r="D163" s="20">
        <v>117212</v>
      </c>
      <c r="E163" s="20">
        <v>3509</v>
      </c>
      <c r="F163" s="8">
        <v>1237146.290000001</v>
      </c>
      <c r="G163" s="8">
        <v>1961</v>
      </c>
      <c r="H163" s="8">
        <v>15688</v>
      </c>
      <c r="I163" s="8">
        <v>128537.5</v>
      </c>
      <c r="J163" s="104">
        <v>49535.3</v>
      </c>
      <c r="K163" s="35">
        <f t="shared" si="9"/>
        <v>2765186.4900000012</v>
      </c>
      <c r="L163" s="15">
        <v>33550</v>
      </c>
      <c r="M163" s="16">
        <v>6828.6</v>
      </c>
      <c r="N163" s="16">
        <v>681.87</v>
      </c>
      <c r="O163" s="37">
        <f t="shared" si="8"/>
        <v>41060.47</v>
      </c>
      <c r="P163" s="72">
        <v>510860.43</v>
      </c>
      <c r="Q163" s="38">
        <f t="shared" si="10"/>
        <v>3317107.3900000015</v>
      </c>
    </row>
    <row r="164" spans="1:17" ht="13.2" x14ac:dyDescent="0.25">
      <c r="A164" s="11" t="s">
        <v>323</v>
      </c>
      <c r="B164" s="5" t="s">
        <v>324</v>
      </c>
      <c r="C164" s="20">
        <v>3025019</v>
      </c>
      <c r="D164" s="20">
        <v>267830</v>
      </c>
      <c r="E164" s="20">
        <v>8017</v>
      </c>
      <c r="F164" s="8">
        <v>3550927.5199999963</v>
      </c>
      <c r="G164" s="8">
        <v>4033</v>
      </c>
      <c r="H164" s="8">
        <v>32184</v>
      </c>
      <c r="I164" s="8">
        <v>151987.5</v>
      </c>
      <c r="J164" s="104">
        <v>160379.32</v>
      </c>
      <c r="K164" s="35">
        <f t="shared" si="9"/>
        <v>6879618.6999999955</v>
      </c>
      <c r="L164" s="15">
        <v>45100</v>
      </c>
      <c r="M164" s="16">
        <v>12166.14</v>
      </c>
      <c r="N164" s="16">
        <v>1214.8599999999999</v>
      </c>
      <c r="O164" s="37">
        <f t="shared" ref="O164:O175" si="11">SUM(L164:N164)</f>
        <v>58481</v>
      </c>
      <c r="P164" s="72">
        <v>294273.21999999997</v>
      </c>
      <c r="Q164" s="38">
        <f t="shared" si="10"/>
        <v>7232372.9199999953</v>
      </c>
    </row>
    <row r="165" spans="1:17" ht="13.2" x14ac:dyDescent="0.25">
      <c r="A165" s="11" t="s">
        <v>325</v>
      </c>
      <c r="B165" s="5" t="s">
        <v>326</v>
      </c>
      <c r="C165" s="20">
        <v>2901186</v>
      </c>
      <c r="D165" s="20">
        <v>258261</v>
      </c>
      <c r="E165" s="20">
        <v>7731</v>
      </c>
      <c r="F165" s="8">
        <v>2667981.8699999992</v>
      </c>
      <c r="G165" s="8">
        <v>3107</v>
      </c>
      <c r="H165" s="8">
        <v>24948</v>
      </c>
      <c r="I165" s="8">
        <v>124600</v>
      </c>
      <c r="J165" s="104">
        <v>119235.6</v>
      </c>
      <c r="K165" s="35">
        <f t="shared" si="9"/>
        <v>5868579.2699999996</v>
      </c>
      <c r="L165" s="15">
        <v>32025</v>
      </c>
      <c r="M165" s="16">
        <v>11218.029999999999</v>
      </c>
      <c r="N165" s="16">
        <v>1120.18</v>
      </c>
      <c r="O165" s="37">
        <f t="shared" si="11"/>
        <v>44363.21</v>
      </c>
      <c r="P165" s="72">
        <v>266096.91000000003</v>
      </c>
      <c r="Q165" s="38">
        <f t="shared" si="10"/>
        <v>6179039.3899999997</v>
      </c>
    </row>
    <row r="166" spans="1:17" ht="13.2" x14ac:dyDescent="0.25">
      <c r="A166" s="11" t="s">
        <v>327</v>
      </c>
      <c r="B166" s="5" t="s">
        <v>328</v>
      </c>
      <c r="C166" s="20">
        <v>23727032</v>
      </c>
      <c r="D166" s="20">
        <v>2105143</v>
      </c>
      <c r="E166" s="20">
        <v>63014</v>
      </c>
      <c r="F166" s="8">
        <v>24727067.089999821</v>
      </c>
      <c r="G166" s="8">
        <v>28527</v>
      </c>
      <c r="H166" s="8">
        <v>228144</v>
      </c>
      <c r="I166" s="8">
        <v>844375</v>
      </c>
      <c r="J166" s="104">
        <v>1577826.9199999997</v>
      </c>
      <c r="K166" s="35">
        <f t="shared" si="9"/>
        <v>50145475.169999823</v>
      </c>
      <c r="L166" s="15">
        <v>151800</v>
      </c>
      <c r="M166" s="16">
        <v>105716.97</v>
      </c>
      <c r="N166" s="16">
        <v>10556.43</v>
      </c>
      <c r="O166" s="37">
        <f t="shared" si="11"/>
        <v>268073.40000000002</v>
      </c>
      <c r="P166" s="72">
        <v>659253.05000000005</v>
      </c>
      <c r="Q166" s="38">
        <f t="shared" si="10"/>
        <v>51072801.619999819</v>
      </c>
    </row>
    <row r="167" spans="1:17" ht="13.2" x14ac:dyDescent="0.25">
      <c r="A167" s="11" t="s">
        <v>329</v>
      </c>
      <c r="B167" s="5" t="s">
        <v>330</v>
      </c>
      <c r="C167" s="20">
        <v>2608384</v>
      </c>
      <c r="D167" s="20">
        <v>230688</v>
      </c>
      <c r="E167" s="20">
        <v>6905</v>
      </c>
      <c r="F167" s="8">
        <v>2552417.5199999986</v>
      </c>
      <c r="G167" s="8">
        <v>2943</v>
      </c>
      <c r="H167" s="8">
        <v>23508</v>
      </c>
      <c r="I167" s="8">
        <v>122846</v>
      </c>
      <c r="J167" s="104">
        <v>148792.94</v>
      </c>
      <c r="K167" s="35">
        <f t="shared" si="9"/>
        <v>5398898.5799999982</v>
      </c>
      <c r="L167" s="15">
        <v>42273.09</v>
      </c>
      <c r="M167" s="16">
        <v>10141.540000000001</v>
      </c>
      <c r="N167" s="16">
        <v>1012.69</v>
      </c>
      <c r="O167" s="37">
        <f t="shared" si="11"/>
        <v>53427.32</v>
      </c>
      <c r="P167" s="72">
        <v>214171.62</v>
      </c>
      <c r="Q167" s="38">
        <f t="shared" si="10"/>
        <v>5666497.5199999986</v>
      </c>
    </row>
    <row r="168" spans="1:17" ht="13.2" x14ac:dyDescent="0.25">
      <c r="A168" s="11" t="s">
        <v>331</v>
      </c>
      <c r="B168" s="5" t="s">
        <v>332</v>
      </c>
      <c r="C168" s="20">
        <v>3763703</v>
      </c>
      <c r="D168" s="20">
        <v>333698</v>
      </c>
      <c r="E168" s="20">
        <v>9989</v>
      </c>
      <c r="F168" s="8">
        <v>5012434.5599999866</v>
      </c>
      <c r="G168" s="8">
        <v>5929</v>
      </c>
      <c r="H168" s="8">
        <v>48040</v>
      </c>
      <c r="I168" s="8">
        <v>174125</v>
      </c>
      <c r="J168" s="104">
        <v>539335.09</v>
      </c>
      <c r="K168" s="35">
        <f t="shared" si="9"/>
        <v>8808583.4699999876</v>
      </c>
      <c r="L168" s="15">
        <v>45100</v>
      </c>
      <c r="M168" s="16">
        <v>18124.53</v>
      </c>
      <c r="N168" s="16">
        <v>1809.84</v>
      </c>
      <c r="O168" s="37">
        <f t="shared" si="11"/>
        <v>65034.369999999995</v>
      </c>
      <c r="P168" s="72">
        <v>1319543.5899999999</v>
      </c>
      <c r="Q168" s="38">
        <f t="shared" si="10"/>
        <v>10193161.429999987</v>
      </c>
    </row>
    <row r="169" spans="1:17" ht="13.2" x14ac:dyDescent="0.25">
      <c r="A169" s="11" t="s">
        <v>333</v>
      </c>
      <c r="B169" s="5" t="s">
        <v>334</v>
      </c>
      <c r="C169" s="20">
        <v>2768614</v>
      </c>
      <c r="D169" s="20">
        <v>246349</v>
      </c>
      <c r="E169" s="20">
        <v>7374</v>
      </c>
      <c r="F169" s="8">
        <v>3237573.4799999967</v>
      </c>
      <c r="G169" s="8">
        <v>3893</v>
      </c>
      <c r="H169" s="8">
        <v>31280</v>
      </c>
      <c r="I169" s="8">
        <v>141487.5</v>
      </c>
      <c r="J169" s="104">
        <v>240286.01999999996</v>
      </c>
      <c r="K169" s="35">
        <f t="shared" si="9"/>
        <v>6196284.9599999972</v>
      </c>
      <c r="L169" s="15">
        <v>33550</v>
      </c>
      <c r="M169" s="16">
        <v>12302.5</v>
      </c>
      <c r="N169" s="16">
        <v>1228.47</v>
      </c>
      <c r="O169" s="37">
        <f t="shared" si="11"/>
        <v>47080.97</v>
      </c>
      <c r="P169" s="72">
        <v>573917.61</v>
      </c>
      <c r="Q169" s="38">
        <f t="shared" si="10"/>
        <v>6817283.5399999972</v>
      </c>
    </row>
    <row r="170" spans="1:17" ht="13.2" x14ac:dyDescent="0.25">
      <c r="A170" s="11" t="s">
        <v>335</v>
      </c>
      <c r="B170" s="5" t="s">
        <v>336</v>
      </c>
      <c r="C170" s="20">
        <v>4989721</v>
      </c>
      <c r="D170" s="20">
        <v>443560</v>
      </c>
      <c r="E170" s="20">
        <v>13277</v>
      </c>
      <c r="F170" s="8">
        <v>6577082.0899999933</v>
      </c>
      <c r="G170" s="8">
        <v>8498</v>
      </c>
      <c r="H170" s="8">
        <v>67812</v>
      </c>
      <c r="I170" s="8">
        <v>310100</v>
      </c>
      <c r="J170" s="104">
        <v>680068.74999999988</v>
      </c>
      <c r="K170" s="35">
        <f t="shared" si="9"/>
        <v>11729981.339999992</v>
      </c>
      <c r="L170" s="15">
        <v>45100</v>
      </c>
      <c r="M170" s="16">
        <v>23616.61</v>
      </c>
      <c r="N170" s="16">
        <v>2358.25</v>
      </c>
      <c r="O170" s="37">
        <f t="shared" si="11"/>
        <v>71074.86</v>
      </c>
      <c r="P170" s="72">
        <v>552330.10000000009</v>
      </c>
      <c r="Q170" s="38">
        <f t="shared" si="10"/>
        <v>12353386.299999991</v>
      </c>
    </row>
    <row r="171" spans="1:17" ht="13.2" x14ac:dyDescent="0.25">
      <c r="A171" s="11" t="s">
        <v>337</v>
      </c>
      <c r="B171" s="5" t="s">
        <v>338</v>
      </c>
      <c r="C171" s="20">
        <v>1038010</v>
      </c>
      <c r="D171" s="20">
        <v>91572</v>
      </c>
      <c r="E171" s="20">
        <v>2741</v>
      </c>
      <c r="F171" s="8">
        <v>1364630.6800000002</v>
      </c>
      <c r="G171" s="8">
        <v>1632</v>
      </c>
      <c r="H171" s="8">
        <v>13028</v>
      </c>
      <c r="I171" s="8">
        <v>54950</v>
      </c>
      <c r="J171" s="104">
        <v>92309.51</v>
      </c>
      <c r="K171" s="35">
        <f t="shared" si="9"/>
        <v>2474254.1700000004</v>
      </c>
      <c r="L171" s="15">
        <v>20350</v>
      </c>
      <c r="M171" s="16">
        <v>4577.78</v>
      </c>
      <c r="N171" s="16">
        <v>457.12</v>
      </c>
      <c r="O171" s="37">
        <f t="shared" si="11"/>
        <v>25384.899999999998</v>
      </c>
      <c r="P171" s="72">
        <v>123648.3</v>
      </c>
      <c r="Q171" s="38">
        <f t="shared" si="10"/>
        <v>2623287.37</v>
      </c>
    </row>
    <row r="172" spans="1:17" ht="13.2" x14ac:dyDescent="0.25">
      <c r="A172" s="11" t="s">
        <v>339</v>
      </c>
      <c r="B172" s="5" t="s">
        <v>340</v>
      </c>
      <c r="C172" s="20">
        <v>1179037</v>
      </c>
      <c r="D172" s="20">
        <v>104391</v>
      </c>
      <c r="E172" s="20">
        <v>3125</v>
      </c>
      <c r="F172" s="8">
        <v>1277999.7399999993</v>
      </c>
      <c r="G172" s="8">
        <v>1618</v>
      </c>
      <c r="H172" s="8">
        <v>12904</v>
      </c>
      <c r="I172" s="8">
        <v>67025</v>
      </c>
      <c r="J172" s="104">
        <v>182285.57</v>
      </c>
      <c r="K172" s="35">
        <f t="shared" si="9"/>
        <v>2463814.1699999995</v>
      </c>
      <c r="L172" s="15">
        <v>20350</v>
      </c>
      <c r="M172" s="16">
        <v>4726.47</v>
      </c>
      <c r="N172" s="16">
        <v>471.96</v>
      </c>
      <c r="O172" s="37">
        <f t="shared" si="11"/>
        <v>25548.43</v>
      </c>
      <c r="P172" s="72">
        <v>455610.7</v>
      </c>
      <c r="Q172" s="38">
        <f t="shared" si="10"/>
        <v>2944973.3</v>
      </c>
    </row>
    <row r="173" spans="1:17" ht="13.2" x14ac:dyDescent="0.25">
      <c r="A173" s="11" t="s">
        <v>341</v>
      </c>
      <c r="B173" s="5" t="s">
        <v>342</v>
      </c>
      <c r="C173" s="20">
        <v>1853959</v>
      </c>
      <c r="D173" s="20">
        <v>165356</v>
      </c>
      <c r="E173" s="20">
        <v>4950</v>
      </c>
      <c r="F173" s="8">
        <v>2068927.2299999977</v>
      </c>
      <c r="G173" s="8">
        <v>2494</v>
      </c>
      <c r="H173" s="8">
        <v>19888</v>
      </c>
      <c r="I173" s="8">
        <v>60375</v>
      </c>
      <c r="J173" s="104">
        <v>176119.07</v>
      </c>
      <c r="K173" s="35">
        <f t="shared" si="9"/>
        <v>3999830.1599999978</v>
      </c>
      <c r="L173" s="15">
        <v>39852.67</v>
      </c>
      <c r="M173" s="16">
        <v>6691.5599999999995</v>
      </c>
      <c r="N173" s="16">
        <v>668.19</v>
      </c>
      <c r="O173" s="37">
        <f t="shared" si="11"/>
        <v>47212.42</v>
      </c>
      <c r="P173" s="72">
        <v>173927</v>
      </c>
      <c r="Q173" s="38">
        <f t="shared" si="10"/>
        <v>4220969.5799999982</v>
      </c>
    </row>
    <row r="174" spans="1:17" thickBot="1" x14ac:dyDescent="0.3">
      <c r="A174" s="11" t="s">
        <v>343</v>
      </c>
      <c r="B174" s="5" t="s">
        <v>344</v>
      </c>
      <c r="C174" s="20">
        <v>6021833</v>
      </c>
      <c r="D174" s="20">
        <v>534517</v>
      </c>
      <c r="E174" s="20">
        <v>16000</v>
      </c>
      <c r="F174" s="8">
        <v>5771437.1199999899</v>
      </c>
      <c r="G174" s="8">
        <v>7353</v>
      </c>
      <c r="H174" s="8">
        <v>58692</v>
      </c>
      <c r="I174" s="8">
        <v>302312.5</v>
      </c>
      <c r="J174" s="105">
        <v>189409.73</v>
      </c>
      <c r="K174" s="35">
        <f t="shared" si="9"/>
        <v>12522734.889999989</v>
      </c>
      <c r="L174" s="15">
        <v>45100</v>
      </c>
      <c r="M174" s="16">
        <v>23937.239999999998</v>
      </c>
      <c r="N174" s="16">
        <v>2390.27</v>
      </c>
      <c r="O174" s="37">
        <f t="shared" si="11"/>
        <v>71427.509999999995</v>
      </c>
      <c r="P174" s="73">
        <v>256390.08000000002</v>
      </c>
      <c r="Q174" s="38">
        <f t="shared" si="10"/>
        <v>12850552.479999989</v>
      </c>
    </row>
    <row r="175" spans="1:17" s="3" customFormat="1" thickBot="1" x14ac:dyDescent="0.3">
      <c r="A175" s="12"/>
      <c r="B175" s="29" t="s">
        <v>365</v>
      </c>
      <c r="C175" s="21">
        <f t="shared" ref="C175:N175" si="12">SUM(C4:C174)</f>
        <v>1040456443</v>
      </c>
      <c r="D175" s="21">
        <f t="shared" ref="D175" si="13">SUM(D4:D174)</f>
        <v>92450760</v>
      </c>
      <c r="E175" s="21">
        <f t="shared" si="12"/>
        <v>2767355</v>
      </c>
      <c r="F175" s="22">
        <f t="shared" si="12"/>
        <v>956958783.00001013</v>
      </c>
      <c r="G175" s="22">
        <f t="shared" si="12"/>
        <v>1175435</v>
      </c>
      <c r="H175" s="22">
        <f t="shared" si="12"/>
        <v>9408861.370000001</v>
      </c>
      <c r="I175" s="22">
        <f t="shared" si="12"/>
        <v>42703149.5</v>
      </c>
      <c r="J175" s="22">
        <f t="shared" si="12"/>
        <v>66663898.13000001</v>
      </c>
      <c r="K175" s="24">
        <f t="shared" si="12"/>
        <v>2079256888.7400105</v>
      </c>
      <c r="L175" s="26">
        <f t="shared" si="12"/>
        <v>8008433.5399999963</v>
      </c>
      <c r="M175" s="27">
        <f t="shared" si="12"/>
        <v>3809983.3800000013</v>
      </c>
      <c r="N175" s="28">
        <f t="shared" si="12"/>
        <v>380448.29999999987</v>
      </c>
      <c r="O175" s="23">
        <f t="shared" si="11"/>
        <v>12198865.219999999</v>
      </c>
      <c r="P175" s="74">
        <f>SUM(P4:P174)</f>
        <v>114031017.59999992</v>
      </c>
      <c r="Q175" s="38">
        <f>SUM(Q4:Q174)</f>
        <v>2205486771.5600114</v>
      </c>
    </row>
    <row r="176" spans="1:17" ht="17.399999999999999" customHeight="1" x14ac:dyDescent="0.25">
      <c r="A176" s="100" t="s">
        <v>384</v>
      </c>
      <c r="B176" s="99"/>
      <c r="C176"/>
      <c r="D176"/>
      <c r="E176"/>
      <c r="F176"/>
      <c r="G176"/>
      <c r="H176" s="98"/>
      <c r="I176"/>
      <c r="J176" s="46"/>
      <c r="K176" s="101" t="s">
        <v>363</v>
      </c>
      <c r="M176"/>
      <c r="N176"/>
      <c r="P176"/>
      <c r="Q176"/>
    </row>
    <row r="177" spans="1:17" ht="15.6" x14ac:dyDescent="0.3">
      <c r="B177" s="76" t="s">
        <v>386</v>
      </c>
      <c r="C177"/>
      <c r="D177"/>
      <c r="E177"/>
      <c r="F177" s="76"/>
      <c r="G177"/>
      <c r="H177" s="98"/>
      <c r="I177"/>
      <c r="J177" s="46"/>
      <c r="K177"/>
      <c r="L177"/>
      <c r="M177"/>
      <c r="N177"/>
      <c r="O177"/>
      <c r="P177"/>
      <c r="Q177"/>
    </row>
    <row r="178" spans="1:17" ht="23.7" customHeight="1" x14ac:dyDescent="0.3">
      <c r="A178" s="17" t="s">
        <v>346</v>
      </c>
      <c r="B178" s="18"/>
      <c r="F178" s="6"/>
    </row>
    <row r="179" spans="1:17" ht="13.2" x14ac:dyDescent="0.25">
      <c r="A179" s="13" t="s">
        <v>347</v>
      </c>
      <c r="B179" s="9"/>
      <c r="C179" s="9"/>
      <c r="D179" s="9"/>
      <c r="E179" s="9"/>
      <c r="F179" s="9"/>
      <c r="G179" s="9"/>
      <c r="H179" s="81"/>
      <c r="I179" s="9"/>
      <c r="J179" s="48"/>
      <c r="K179" s="9"/>
    </row>
    <row r="180" spans="1:17" ht="13.2" x14ac:dyDescent="0.25">
      <c r="A180" s="13" t="s">
        <v>348</v>
      </c>
      <c r="B180" s="9"/>
      <c r="C180" s="9"/>
      <c r="D180" s="9"/>
      <c r="E180" s="9"/>
      <c r="F180" s="9"/>
      <c r="G180" s="9"/>
      <c r="H180" s="81"/>
      <c r="I180" s="9"/>
      <c r="J180" s="48"/>
      <c r="K180" s="9"/>
    </row>
    <row r="181" spans="1:17" ht="13.2" x14ac:dyDescent="0.25">
      <c r="A181" s="13" t="s">
        <v>389</v>
      </c>
      <c r="B181" s="9"/>
      <c r="C181" s="9"/>
      <c r="D181" s="9"/>
      <c r="E181" s="9"/>
      <c r="F181" s="9"/>
      <c r="G181" s="9"/>
      <c r="H181" s="81"/>
      <c r="I181" s="9"/>
      <c r="J181" s="48"/>
      <c r="K181" s="9"/>
    </row>
    <row r="182" spans="1:17" ht="13.2" x14ac:dyDescent="0.25">
      <c r="A182" s="13" t="s">
        <v>387</v>
      </c>
      <c r="B182" s="9"/>
      <c r="C182" s="9"/>
      <c r="D182" s="9"/>
      <c r="E182" s="9"/>
      <c r="F182" s="9"/>
      <c r="G182" s="9"/>
      <c r="H182" s="81"/>
      <c r="I182" s="9"/>
      <c r="J182" s="48"/>
      <c r="K182" s="9"/>
    </row>
    <row r="183" spans="1:17" ht="13.2" x14ac:dyDescent="0.25">
      <c r="A183" s="13" t="s">
        <v>388</v>
      </c>
      <c r="B183" s="9"/>
      <c r="C183" s="9"/>
      <c r="D183" s="9"/>
      <c r="E183" s="9"/>
      <c r="F183" s="9"/>
      <c r="G183" s="9"/>
      <c r="H183" s="81"/>
      <c r="I183" s="9"/>
      <c r="J183" s="48"/>
      <c r="K183" s="9"/>
    </row>
    <row r="184" spans="1:17" ht="13.2" x14ac:dyDescent="0.25">
      <c r="A184" s="10" t="s">
        <v>390</v>
      </c>
      <c r="B184" s="9"/>
      <c r="C184" s="9"/>
      <c r="D184" s="9"/>
      <c r="E184" s="9"/>
      <c r="F184" s="9"/>
      <c r="G184" s="9"/>
      <c r="H184" s="81"/>
      <c r="I184" s="9"/>
      <c r="J184" s="48"/>
      <c r="K184" s="9"/>
    </row>
    <row r="185" spans="1:17" ht="13.2" x14ac:dyDescent="0.25">
      <c r="A185" s="10" t="s">
        <v>391</v>
      </c>
      <c r="B185" s="9"/>
      <c r="C185" s="9"/>
      <c r="D185" s="9"/>
      <c r="E185" s="9"/>
      <c r="F185" s="9"/>
      <c r="G185" s="9"/>
      <c r="H185" s="81"/>
      <c r="I185" s="9"/>
      <c r="J185" s="48"/>
      <c r="K185" s="9"/>
    </row>
    <row r="186" spans="1:17" ht="13.2" x14ac:dyDescent="0.25">
      <c r="A186" s="10" t="s">
        <v>392</v>
      </c>
      <c r="B186" s="9"/>
      <c r="C186" s="9"/>
      <c r="D186" s="9"/>
      <c r="E186" s="9"/>
      <c r="F186" s="9"/>
      <c r="G186" s="9"/>
      <c r="H186" s="81"/>
      <c r="I186" s="9"/>
      <c r="J186" s="48"/>
      <c r="K186" s="9"/>
    </row>
    <row r="187" spans="1:17" ht="13.2" x14ac:dyDescent="0.25">
      <c r="A187" s="10" t="s">
        <v>393</v>
      </c>
      <c r="B187" s="9"/>
      <c r="C187" s="9"/>
      <c r="D187" s="9"/>
      <c r="E187" s="9"/>
      <c r="F187" s="9"/>
      <c r="G187" s="9"/>
      <c r="H187" s="81"/>
      <c r="I187" s="9"/>
      <c r="J187" s="48"/>
      <c r="K187" s="9"/>
    </row>
    <row r="188" spans="1:17" ht="13.2" x14ac:dyDescent="0.25">
      <c r="A188" s="10" t="s">
        <v>394</v>
      </c>
      <c r="B188" s="9"/>
      <c r="C188" s="9"/>
      <c r="D188" s="9"/>
      <c r="E188" s="9"/>
      <c r="F188" s="9"/>
      <c r="G188" s="9"/>
      <c r="H188" s="81"/>
      <c r="I188" s="9"/>
      <c r="J188" s="48"/>
      <c r="K188" s="9"/>
    </row>
    <row r="189" spans="1:17" ht="13.2" x14ac:dyDescent="0.25">
      <c r="A189" s="13" t="s">
        <v>395</v>
      </c>
      <c r="B189" s="9"/>
      <c r="C189" s="9"/>
      <c r="D189" s="9"/>
      <c r="E189" s="9"/>
      <c r="F189" s="9"/>
      <c r="G189" s="9"/>
      <c r="H189" s="81"/>
      <c r="I189" s="9"/>
      <c r="J189" s="48"/>
      <c r="K189" s="9"/>
    </row>
    <row r="190" spans="1:17" ht="13.2" x14ac:dyDescent="0.25">
      <c r="A190" s="10" t="s">
        <v>358</v>
      </c>
      <c r="B190" s="9"/>
      <c r="C190" s="9"/>
      <c r="D190" s="9"/>
      <c r="E190" s="9"/>
      <c r="F190" s="9"/>
      <c r="G190" s="9"/>
      <c r="H190" s="81"/>
      <c r="I190" s="9"/>
      <c r="J190" s="48"/>
      <c r="K190" s="9"/>
    </row>
    <row r="191" spans="1:17" ht="13.2" x14ac:dyDescent="0.25">
      <c r="A191" s="10" t="s">
        <v>367</v>
      </c>
      <c r="B191" s="9"/>
      <c r="C191" s="9"/>
      <c r="D191" s="9"/>
      <c r="E191" s="9"/>
      <c r="F191" s="9"/>
      <c r="G191" s="9"/>
      <c r="H191" s="81"/>
      <c r="I191" s="9"/>
      <c r="J191" s="48"/>
      <c r="K191" s="9"/>
    </row>
    <row r="192" spans="1:17" ht="13.2" x14ac:dyDescent="0.25">
      <c r="A192" s="10" t="s">
        <v>359</v>
      </c>
      <c r="B192" s="9"/>
      <c r="C192" s="9"/>
      <c r="D192" s="9"/>
      <c r="E192" s="9"/>
      <c r="F192" s="9"/>
      <c r="G192" s="9"/>
      <c r="H192" s="81"/>
      <c r="I192" s="9"/>
      <c r="J192" s="48"/>
      <c r="K192" s="9"/>
    </row>
    <row r="193" spans="1:11" ht="13.2" x14ac:dyDescent="0.25">
      <c r="A193" s="10" t="s">
        <v>360</v>
      </c>
      <c r="B193" s="9"/>
      <c r="C193" s="9"/>
      <c r="D193" s="9"/>
      <c r="E193" s="9"/>
      <c r="F193" s="9"/>
      <c r="G193" s="9"/>
      <c r="H193" s="81"/>
      <c r="I193" s="9"/>
      <c r="J193" s="48"/>
      <c r="K193" s="9"/>
    </row>
    <row r="194" spans="1:11" ht="13.2" x14ac:dyDescent="0.25">
      <c r="A194" s="10" t="s">
        <v>357</v>
      </c>
      <c r="B194" s="9"/>
      <c r="C194" s="9"/>
      <c r="D194" s="9"/>
      <c r="E194" s="9"/>
      <c r="F194" s="9"/>
      <c r="G194" s="9"/>
      <c r="H194" s="81"/>
      <c r="I194" s="9"/>
      <c r="J194" s="48"/>
      <c r="K194" s="9"/>
    </row>
    <row r="195" spans="1:11" ht="13.2" x14ac:dyDescent="0.25">
      <c r="A195" s="10" t="s">
        <v>397</v>
      </c>
      <c r="B195" s="9"/>
      <c r="C195" s="9"/>
      <c r="D195" s="9"/>
      <c r="E195" s="9"/>
      <c r="F195" s="9"/>
      <c r="G195" s="9"/>
      <c r="H195" s="81"/>
      <c r="I195" s="9"/>
      <c r="J195" s="48"/>
      <c r="K195" s="9"/>
    </row>
    <row r="196" spans="1:11" ht="13.2" x14ac:dyDescent="0.25">
      <c r="A196" s="10" t="s">
        <v>396</v>
      </c>
      <c r="B196" s="9"/>
      <c r="C196" s="9"/>
      <c r="D196" s="9"/>
      <c r="E196" s="9"/>
      <c r="F196" s="9"/>
      <c r="G196" s="9"/>
      <c r="H196" s="81"/>
      <c r="I196" s="9"/>
      <c r="J196" s="48"/>
      <c r="K196" s="9"/>
    </row>
    <row r="198" spans="1:11" x14ac:dyDescent="0.25">
      <c r="A198" s="1" t="s">
        <v>349</v>
      </c>
    </row>
    <row r="199" spans="1:11" x14ac:dyDescent="0.25">
      <c r="A199" s="1" t="s">
        <v>364</v>
      </c>
    </row>
    <row r="200" spans="1:11" x14ac:dyDescent="0.25">
      <c r="A200" s="1" t="s">
        <v>350</v>
      </c>
    </row>
    <row r="201" spans="1:11" x14ac:dyDescent="0.25">
      <c r="A201" s="1" t="s">
        <v>351</v>
      </c>
    </row>
    <row r="202" spans="1:11" x14ac:dyDescent="0.25">
      <c r="A202" s="1" t="s">
        <v>362</v>
      </c>
    </row>
    <row r="203" spans="1:11" x14ac:dyDescent="0.25">
      <c r="A203" s="1" t="s">
        <v>401</v>
      </c>
    </row>
    <row r="204" spans="1:11" x14ac:dyDescent="0.25">
      <c r="G204" s="4" t="s">
        <v>361</v>
      </c>
    </row>
    <row r="205" spans="1:11" x14ac:dyDescent="0.25">
      <c r="A205" s="1" t="s">
        <v>402</v>
      </c>
    </row>
  </sheetData>
  <autoFilter ref="A3:Q196" xr:uid="{42E94BB9-564F-4406-B3BA-68CCDEC7163B}"/>
  <hyperlinks>
    <hyperlink ref="K176" r:id="rId1" xr:uid="{00000000-0004-0000-0000-000000000000}"/>
  </hyperlinks>
  <printOptions horizontalCentered="1"/>
  <pageMargins left="0" right="0" top="0" bottom="0.5" header="0" footer="0.3"/>
  <pageSetup paperSize="5" scale="61" fitToHeight="4" orientation="landscape" r:id="rId2"/>
  <headerFooter>
    <oddFooter>&amp;C&amp;"Arial,Regular"Page &amp;P of &amp;N&amp;R&amp;"Arial,Regular"&amp;D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2A501-2D77-40A2-A6AD-A2086F98C77D}">
  <sheetPr>
    <pageSetUpPr fitToPage="1"/>
  </sheetPr>
  <dimension ref="A1:F203"/>
  <sheetViews>
    <sheetView zoomScaleNormal="100" workbookViewId="0">
      <pane xSplit="2" ySplit="2" topLeftCell="C176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33203125" defaultRowHeight="13.8" x14ac:dyDescent="0.25"/>
  <cols>
    <col min="1" max="1" width="7.6640625" style="1" customWidth="1"/>
    <col min="2" max="2" width="26.33203125" style="1" bestFit="1" customWidth="1"/>
    <col min="3" max="3" width="17.44140625" style="4" bestFit="1" customWidth="1"/>
    <col min="4" max="5" width="17.109375" style="4" customWidth="1"/>
    <col min="6" max="6" width="17.6640625" style="1" bestFit="1" customWidth="1"/>
    <col min="7" max="7" width="9.33203125" style="1"/>
    <col min="8" max="8" width="26.44140625" style="1" bestFit="1" customWidth="1"/>
    <col min="9" max="9" width="16" style="1" bestFit="1" customWidth="1"/>
    <col min="10" max="10" width="15" style="1" bestFit="1" customWidth="1"/>
    <col min="11" max="11" width="12.33203125" style="1" bestFit="1" customWidth="1"/>
    <col min="12" max="16384" width="9.33203125" style="1"/>
  </cols>
  <sheetData>
    <row r="1" spans="1:6" ht="25.2" customHeight="1" thickBot="1" x14ac:dyDescent="0.3">
      <c r="A1" s="77" t="str">
        <f>'On Behalf Payment Totals '!H1</f>
        <v>On Behalf Payments Summary Report FY2024-2025</v>
      </c>
      <c r="B1" s="19"/>
      <c r="C1" s="19"/>
      <c r="D1" s="19"/>
      <c r="E1" s="19"/>
      <c r="F1" s="19"/>
    </row>
    <row r="2" spans="1:6" s="2" customFormat="1" ht="27" thickBot="1" x14ac:dyDescent="0.3">
      <c r="A2" s="39" t="s">
        <v>0</v>
      </c>
      <c r="B2" s="40" t="s">
        <v>1</v>
      </c>
      <c r="C2" s="41" t="s">
        <v>368</v>
      </c>
      <c r="D2" s="41" t="s">
        <v>382</v>
      </c>
      <c r="E2" s="41" t="s">
        <v>383</v>
      </c>
      <c r="F2" s="42" t="s">
        <v>376</v>
      </c>
    </row>
    <row r="3" spans="1:6" ht="13.2" x14ac:dyDescent="0.25">
      <c r="A3" s="30" t="s">
        <v>3</v>
      </c>
      <c r="B3" s="31" t="s">
        <v>4</v>
      </c>
      <c r="C3" s="32">
        <f>SUM('On Behalf Payment Totals '!C4)</f>
        <v>3326081</v>
      </c>
      <c r="D3" s="32">
        <f>'On Behalf Payment Totals '!D4</f>
        <v>295693</v>
      </c>
      <c r="E3" s="32">
        <f>'On Behalf Payment Totals '!E4</f>
        <v>8851</v>
      </c>
      <c r="F3" s="38">
        <f>SUM(C3:E3)</f>
        <v>3630625</v>
      </c>
    </row>
    <row r="4" spans="1:6" ht="13.2" x14ac:dyDescent="0.25">
      <c r="A4" s="11" t="s">
        <v>5</v>
      </c>
      <c r="B4" s="5" t="s">
        <v>6</v>
      </c>
      <c r="C4" s="32">
        <f>SUM('On Behalf Payment Totals '!C5)</f>
        <v>3780345</v>
      </c>
      <c r="D4" s="32">
        <f>'On Behalf Payment Totals '!D5</f>
        <v>333400</v>
      </c>
      <c r="E4" s="32">
        <f>'On Behalf Payment Totals '!E5</f>
        <v>9980</v>
      </c>
      <c r="F4" s="38">
        <f t="shared" ref="F4:F67" si="0">SUM(C4:E4)</f>
        <v>4123725</v>
      </c>
    </row>
    <row r="5" spans="1:6" ht="13.2" x14ac:dyDescent="0.25">
      <c r="A5" s="11" t="s">
        <v>7</v>
      </c>
      <c r="B5" s="5" t="s">
        <v>8</v>
      </c>
      <c r="C5" s="32">
        <f>SUM('On Behalf Payment Totals '!C6)</f>
        <v>1254987</v>
      </c>
      <c r="D5" s="32">
        <f>'On Behalf Payment Totals '!D6</f>
        <v>112854</v>
      </c>
      <c r="E5" s="32">
        <f>'On Behalf Payment Totals '!E6</f>
        <v>3378</v>
      </c>
      <c r="F5" s="38">
        <f t="shared" si="0"/>
        <v>1371219</v>
      </c>
    </row>
    <row r="6" spans="1:6" ht="13.2" x14ac:dyDescent="0.25">
      <c r="A6" s="11" t="s">
        <v>9</v>
      </c>
      <c r="B6" s="5" t="s">
        <v>10</v>
      </c>
      <c r="C6" s="32">
        <f>SUM('On Behalf Payment Totals '!C7)</f>
        <v>4979601</v>
      </c>
      <c r="D6" s="32">
        <f>'On Behalf Payment Totals '!D7</f>
        <v>446830</v>
      </c>
      <c r="E6" s="32">
        <f>'On Behalf Payment Totals '!E7</f>
        <v>13375</v>
      </c>
      <c r="F6" s="38">
        <f t="shared" si="0"/>
        <v>5439806</v>
      </c>
    </row>
    <row r="7" spans="1:6" ht="13.2" x14ac:dyDescent="0.25">
      <c r="A7" s="11" t="s">
        <v>11</v>
      </c>
      <c r="B7" s="5" t="s">
        <v>12</v>
      </c>
      <c r="C7" s="32">
        <f>SUM('On Behalf Payment Totals '!C8)</f>
        <v>4251577</v>
      </c>
      <c r="D7" s="32">
        <f>'On Behalf Payment Totals '!D8</f>
        <v>380107</v>
      </c>
      <c r="E7" s="32">
        <f>'On Behalf Payment Totals '!E8</f>
        <v>11378</v>
      </c>
      <c r="F7" s="38">
        <f t="shared" si="0"/>
        <v>4643062</v>
      </c>
    </row>
    <row r="8" spans="1:6" ht="13.2" x14ac:dyDescent="0.25">
      <c r="A8" s="11" t="s">
        <v>13</v>
      </c>
      <c r="B8" s="5" t="s">
        <v>14</v>
      </c>
      <c r="C8" s="32">
        <f>SUM('On Behalf Payment Totals '!C9)</f>
        <v>481019</v>
      </c>
      <c r="D8" s="32">
        <f>'On Behalf Payment Totals '!D9</f>
        <v>43457</v>
      </c>
      <c r="E8" s="32">
        <f>'On Behalf Payment Totals '!E9</f>
        <v>1301</v>
      </c>
      <c r="F8" s="38">
        <f t="shared" si="0"/>
        <v>525777</v>
      </c>
    </row>
    <row r="9" spans="1:6" ht="13.2" x14ac:dyDescent="0.25">
      <c r="A9" s="11" t="s">
        <v>15</v>
      </c>
      <c r="B9" s="5" t="s">
        <v>16</v>
      </c>
      <c r="C9" s="32">
        <f>SUM('On Behalf Payment Totals '!C10)</f>
        <v>1376068</v>
      </c>
      <c r="D9" s="32">
        <f>'On Behalf Payment Totals '!D10</f>
        <v>122644</v>
      </c>
      <c r="E9" s="32">
        <f>'On Behalf Payment Totals '!E10</f>
        <v>3671</v>
      </c>
      <c r="F9" s="38">
        <f t="shared" si="0"/>
        <v>1502383</v>
      </c>
    </row>
    <row r="10" spans="1:6" ht="13.2" x14ac:dyDescent="0.25">
      <c r="A10" s="11" t="s">
        <v>17</v>
      </c>
      <c r="B10" s="5" t="s">
        <v>18</v>
      </c>
      <c r="C10" s="32">
        <f>SUM('On Behalf Payment Totals '!C11)</f>
        <v>891034</v>
      </c>
      <c r="D10" s="32">
        <f>'On Behalf Payment Totals '!D11</f>
        <v>79332</v>
      </c>
      <c r="E10" s="32">
        <f>'On Behalf Payment Totals '!E11</f>
        <v>2375</v>
      </c>
      <c r="F10" s="38">
        <f t="shared" si="0"/>
        <v>972741</v>
      </c>
    </row>
    <row r="11" spans="1:6" ht="13.2" x14ac:dyDescent="0.25">
      <c r="A11" s="11" t="s">
        <v>19</v>
      </c>
      <c r="B11" s="5" t="s">
        <v>20</v>
      </c>
      <c r="C11" s="32">
        <f>SUM('On Behalf Payment Totals '!C12)</f>
        <v>4594473</v>
      </c>
      <c r="D11" s="32">
        <f>'On Behalf Payment Totals '!D12</f>
        <v>406872</v>
      </c>
      <c r="E11" s="32">
        <f>'On Behalf Payment Totals '!E12</f>
        <v>12179</v>
      </c>
      <c r="F11" s="38">
        <f t="shared" si="0"/>
        <v>5013524</v>
      </c>
    </row>
    <row r="12" spans="1:6" ht="13.2" x14ac:dyDescent="0.25">
      <c r="A12" s="11" t="s">
        <v>21</v>
      </c>
      <c r="B12" s="5" t="s">
        <v>22</v>
      </c>
      <c r="C12" s="32">
        <f>SUM('On Behalf Payment Totals '!C13)</f>
        <v>6662381</v>
      </c>
      <c r="D12" s="32">
        <f>'On Behalf Payment Totals '!D13</f>
        <v>594569</v>
      </c>
      <c r="E12" s="32">
        <f>'On Behalf Payment Totals '!E13</f>
        <v>17797</v>
      </c>
      <c r="F12" s="38">
        <f t="shared" si="0"/>
        <v>7274747</v>
      </c>
    </row>
    <row r="13" spans="1:6" ht="13.2" x14ac:dyDescent="0.25">
      <c r="A13" s="11" t="s">
        <v>23</v>
      </c>
      <c r="B13" s="5" t="s">
        <v>24</v>
      </c>
      <c r="C13" s="32">
        <f>SUM('On Behalf Payment Totals '!C14)</f>
        <v>2423324</v>
      </c>
      <c r="D13" s="32">
        <f>'On Behalf Payment Totals '!D14</f>
        <v>215108</v>
      </c>
      <c r="E13" s="32">
        <f>'On Behalf Payment Totals '!E14</f>
        <v>6439</v>
      </c>
      <c r="F13" s="38">
        <f t="shared" si="0"/>
        <v>2644871</v>
      </c>
    </row>
    <row r="14" spans="1:6" ht="13.2" x14ac:dyDescent="0.25">
      <c r="A14" s="11" t="s">
        <v>25</v>
      </c>
      <c r="B14" s="5" t="s">
        <v>26</v>
      </c>
      <c r="C14" s="32">
        <f>SUM('On Behalf Payment Totals '!C15)</f>
        <v>2053069</v>
      </c>
      <c r="D14" s="32">
        <f>'On Behalf Payment Totals '!D15</f>
        <v>182573</v>
      </c>
      <c r="E14" s="32">
        <f>'On Behalf Payment Totals '!E15</f>
        <v>5465</v>
      </c>
      <c r="F14" s="38">
        <f t="shared" si="0"/>
        <v>2241107</v>
      </c>
    </row>
    <row r="15" spans="1:6" ht="13.2" x14ac:dyDescent="0.25">
      <c r="A15" s="11" t="s">
        <v>27</v>
      </c>
      <c r="B15" s="5" t="s">
        <v>28</v>
      </c>
      <c r="C15" s="32">
        <f>SUM('On Behalf Payment Totals '!C16)</f>
        <v>3182363</v>
      </c>
      <c r="D15" s="32">
        <f>'On Behalf Payment Totals '!D16</f>
        <v>283259</v>
      </c>
      <c r="E15" s="32">
        <f>'On Behalf Payment Totals '!E16</f>
        <v>8479</v>
      </c>
      <c r="F15" s="38">
        <f t="shared" si="0"/>
        <v>3474101</v>
      </c>
    </row>
    <row r="16" spans="1:6" ht="13.2" x14ac:dyDescent="0.25">
      <c r="A16" s="11" t="s">
        <v>29</v>
      </c>
      <c r="B16" s="5" t="s">
        <v>30</v>
      </c>
      <c r="C16" s="32">
        <f>SUM('On Behalf Payment Totals '!C17)</f>
        <v>1127918</v>
      </c>
      <c r="D16" s="32">
        <f>'On Behalf Payment Totals '!D17</f>
        <v>101892</v>
      </c>
      <c r="E16" s="32">
        <f>'On Behalf Payment Totals '!E17</f>
        <v>3050</v>
      </c>
      <c r="F16" s="38">
        <f t="shared" si="0"/>
        <v>1232860</v>
      </c>
    </row>
    <row r="17" spans="1:6" ht="13.2" x14ac:dyDescent="0.25">
      <c r="A17" s="11" t="s">
        <v>31</v>
      </c>
      <c r="B17" s="5" t="s">
        <v>32</v>
      </c>
      <c r="C17" s="32">
        <f>SUM('On Behalf Payment Totals '!C18)</f>
        <v>1991065</v>
      </c>
      <c r="D17" s="32">
        <f>'On Behalf Payment Totals '!D18</f>
        <v>176605</v>
      </c>
      <c r="E17" s="32">
        <f>'On Behalf Payment Totals '!E18</f>
        <v>5286</v>
      </c>
      <c r="F17" s="38">
        <f t="shared" si="0"/>
        <v>2172956</v>
      </c>
    </row>
    <row r="18" spans="1:6" ht="13.2" x14ac:dyDescent="0.25">
      <c r="A18" s="11" t="s">
        <v>33</v>
      </c>
      <c r="B18" s="5" t="s">
        <v>34</v>
      </c>
      <c r="C18" s="32">
        <f>SUM('On Behalf Payment Totals '!C19)</f>
        <v>33717921</v>
      </c>
      <c r="D18" s="32">
        <f>'On Behalf Payment Totals '!D19</f>
        <v>2994058</v>
      </c>
      <c r="E18" s="32">
        <f>'On Behalf Payment Totals '!E19</f>
        <v>89623</v>
      </c>
      <c r="F18" s="38">
        <f t="shared" si="0"/>
        <v>36801602</v>
      </c>
    </row>
    <row r="19" spans="1:6" ht="13.2" x14ac:dyDescent="0.25">
      <c r="A19" s="11" t="s">
        <v>35</v>
      </c>
      <c r="B19" s="5" t="s">
        <v>36</v>
      </c>
      <c r="C19" s="32">
        <f>SUM('On Behalf Payment Totals '!C20)</f>
        <v>3440441</v>
      </c>
      <c r="D19" s="32">
        <f>'On Behalf Payment Totals '!D20</f>
        <v>304955</v>
      </c>
      <c r="E19" s="32">
        <f>'On Behalf Payment Totals '!E20</f>
        <v>9128</v>
      </c>
      <c r="F19" s="38">
        <f t="shared" si="0"/>
        <v>3754524</v>
      </c>
    </row>
    <row r="20" spans="1:6" ht="13.2" x14ac:dyDescent="0.25">
      <c r="A20" s="11" t="s">
        <v>37</v>
      </c>
      <c r="B20" s="5" t="s">
        <v>38</v>
      </c>
      <c r="C20" s="32">
        <f>SUM('On Behalf Payment Totals '!C21)</f>
        <v>6869849</v>
      </c>
      <c r="D20" s="32">
        <f>'On Behalf Payment Totals '!D21</f>
        <v>609038</v>
      </c>
      <c r="E20" s="32">
        <f>'On Behalf Payment Totals '!E21</f>
        <v>18230</v>
      </c>
      <c r="F20" s="38">
        <f t="shared" si="0"/>
        <v>7497117</v>
      </c>
    </row>
    <row r="21" spans="1:6" ht="13.2" x14ac:dyDescent="0.25">
      <c r="A21" s="11" t="s">
        <v>39</v>
      </c>
      <c r="B21" s="5" t="s">
        <v>40</v>
      </c>
      <c r="C21" s="32">
        <f>SUM('On Behalf Payment Totals '!C22)</f>
        <v>5203992</v>
      </c>
      <c r="D21" s="32">
        <f>'On Behalf Payment Totals '!D22</f>
        <v>466276</v>
      </c>
      <c r="E21" s="32">
        <f>'On Behalf Payment Totals '!E22</f>
        <v>13957</v>
      </c>
      <c r="F21" s="38">
        <f t="shared" si="0"/>
        <v>5684225</v>
      </c>
    </row>
    <row r="22" spans="1:6" ht="13.2" x14ac:dyDescent="0.25">
      <c r="A22" s="11" t="s">
        <v>41</v>
      </c>
      <c r="B22" s="5" t="s">
        <v>42</v>
      </c>
      <c r="C22" s="32">
        <f>SUM('On Behalf Payment Totals '!C23)</f>
        <v>4778641</v>
      </c>
      <c r="D22" s="32">
        <f>'On Behalf Payment Totals '!D23</f>
        <v>420153</v>
      </c>
      <c r="E22" s="32">
        <f>'On Behalf Payment Totals '!E23</f>
        <v>12577</v>
      </c>
      <c r="F22" s="38">
        <f t="shared" si="0"/>
        <v>5211371</v>
      </c>
    </row>
    <row r="23" spans="1:6" ht="13.2" x14ac:dyDescent="0.25">
      <c r="A23" s="11" t="s">
        <v>43</v>
      </c>
      <c r="B23" s="5" t="s">
        <v>44</v>
      </c>
      <c r="C23" s="32">
        <f>SUM('On Behalf Payment Totals '!C24)</f>
        <v>1564580</v>
      </c>
      <c r="D23" s="32">
        <f>'On Behalf Payment Totals '!D24</f>
        <v>138796</v>
      </c>
      <c r="E23" s="32">
        <f>'On Behalf Payment Totals '!E24</f>
        <v>4155</v>
      </c>
      <c r="F23" s="38">
        <f t="shared" si="0"/>
        <v>1707531</v>
      </c>
    </row>
    <row r="24" spans="1:6" ht="13.2" x14ac:dyDescent="0.25">
      <c r="A24" s="11" t="s">
        <v>45</v>
      </c>
      <c r="B24" s="5" t="s">
        <v>46</v>
      </c>
      <c r="C24" s="32">
        <f>SUM('On Behalf Payment Totals '!C25)</f>
        <v>2261138</v>
      </c>
      <c r="D24" s="32">
        <f>'On Behalf Payment Totals '!D25</f>
        <v>202123</v>
      </c>
      <c r="E24" s="32">
        <f>'On Behalf Payment Totals '!E25</f>
        <v>6050</v>
      </c>
      <c r="F24" s="38">
        <f t="shared" si="0"/>
        <v>2469311</v>
      </c>
    </row>
    <row r="25" spans="1:6" ht="13.2" x14ac:dyDescent="0.25">
      <c r="A25" s="11" t="s">
        <v>47</v>
      </c>
      <c r="B25" s="5" t="s">
        <v>48</v>
      </c>
      <c r="C25" s="32">
        <f>SUM('On Behalf Payment Totals '!C26)</f>
        <v>3720844</v>
      </c>
      <c r="D25" s="32">
        <f>'On Behalf Payment Totals '!D26</f>
        <v>332847</v>
      </c>
      <c r="E25" s="32">
        <f>'On Behalf Payment Totals '!E26</f>
        <v>9963</v>
      </c>
      <c r="F25" s="38">
        <f t="shared" si="0"/>
        <v>4063654</v>
      </c>
    </row>
    <row r="26" spans="1:6" ht="13.2" x14ac:dyDescent="0.25">
      <c r="A26" s="11" t="s">
        <v>49</v>
      </c>
      <c r="B26" s="5" t="s">
        <v>50</v>
      </c>
      <c r="C26" s="32">
        <f>SUM('On Behalf Payment Totals '!C27)</f>
        <v>18721289</v>
      </c>
      <c r="D26" s="32">
        <f>'On Behalf Payment Totals '!D27</f>
        <v>1657082</v>
      </c>
      <c r="E26" s="32">
        <f>'On Behalf Payment Totals '!E27</f>
        <v>49602</v>
      </c>
      <c r="F26" s="38">
        <f t="shared" si="0"/>
        <v>20427973</v>
      </c>
    </row>
    <row r="27" spans="1:6" ht="13.2" x14ac:dyDescent="0.25">
      <c r="A27" s="11" t="s">
        <v>51</v>
      </c>
      <c r="B27" s="5" t="s">
        <v>52</v>
      </c>
      <c r="C27" s="32">
        <f>SUM('On Behalf Payment Totals '!C28)</f>
        <v>851766</v>
      </c>
      <c r="D27" s="32">
        <f>'On Behalf Payment Totals '!D28</f>
        <v>75322</v>
      </c>
      <c r="E27" s="32">
        <f>'On Behalf Payment Totals '!E28</f>
        <v>2255</v>
      </c>
      <c r="F27" s="38">
        <f t="shared" si="0"/>
        <v>929343</v>
      </c>
    </row>
    <row r="28" spans="1:6" ht="13.2" x14ac:dyDescent="0.25">
      <c r="A28" s="11" t="s">
        <v>53</v>
      </c>
      <c r="B28" s="5" t="s">
        <v>54</v>
      </c>
      <c r="C28" s="32">
        <f>SUM('On Behalf Payment Totals '!C29)</f>
        <v>2735451</v>
      </c>
      <c r="D28" s="32">
        <f>'On Behalf Payment Totals '!D29</f>
        <v>240799</v>
      </c>
      <c r="E28" s="32">
        <f>'On Behalf Payment Totals '!E29</f>
        <v>7208</v>
      </c>
      <c r="F28" s="38">
        <f t="shared" si="0"/>
        <v>2983458</v>
      </c>
    </row>
    <row r="29" spans="1:6" ht="13.2" x14ac:dyDescent="0.25">
      <c r="A29" s="11" t="s">
        <v>55</v>
      </c>
      <c r="B29" s="5" t="s">
        <v>56</v>
      </c>
      <c r="C29" s="32">
        <f>SUM('On Behalf Payment Totals '!C30)</f>
        <v>2077516</v>
      </c>
      <c r="D29" s="32">
        <f>'On Behalf Payment Totals '!D30</f>
        <v>183838</v>
      </c>
      <c r="E29" s="32">
        <f>'On Behalf Payment Totals '!E30</f>
        <v>5503</v>
      </c>
      <c r="F29" s="38">
        <f t="shared" si="0"/>
        <v>2266857</v>
      </c>
    </row>
    <row r="30" spans="1:6" ht="13.2" x14ac:dyDescent="0.25">
      <c r="A30" s="11" t="s">
        <v>57</v>
      </c>
      <c r="B30" s="5" t="s">
        <v>58</v>
      </c>
      <c r="C30" s="32">
        <f>SUM('On Behalf Payment Totals '!C31)</f>
        <v>4186798</v>
      </c>
      <c r="D30" s="32">
        <f>'On Behalf Payment Totals '!D31</f>
        <v>369915</v>
      </c>
      <c r="E30" s="32">
        <f>'On Behalf Payment Totals '!E31</f>
        <v>11073</v>
      </c>
      <c r="F30" s="38">
        <f t="shared" si="0"/>
        <v>4567786</v>
      </c>
    </row>
    <row r="31" spans="1:6" ht="13.2" x14ac:dyDescent="0.25">
      <c r="A31" s="11" t="s">
        <v>59</v>
      </c>
      <c r="B31" s="5" t="s">
        <v>60</v>
      </c>
      <c r="C31" s="32">
        <f>SUM('On Behalf Payment Totals '!C32)</f>
        <v>7477353</v>
      </c>
      <c r="D31" s="32">
        <f>'On Behalf Payment Totals '!D32</f>
        <v>664698</v>
      </c>
      <c r="E31" s="32">
        <f>'On Behalf Payment Totals '!E32</f>
        <v>19897</v>
      </c>
      <c r="F31" s="38">
        <f t="shared" si="0"/>
        <v>8161948</v>
      </c>
    </row>
    <row r="32" spans="1:6" ht="13.2" x14ac:dyDescent="0.25">
      <c r="A32" s="11" t="s">
        <v>61</v>
      </c>
      <c r="B32" s="5" t="s">
        <v>62</v>
      </c>
      <c r="C32" s="32">
        <f>SUM('On Behalf Payment Totals '!C33)</f>
        <v>1831243</v>
      </c>
      <c r="D32" s="32">
        <f>'On Behalf Payment Totals '!D33</f>
        <v>161325</v>
      </c>
      <c r="E32" s="32">
        <f>'On Behalf Payment Totals '!E33</f>
        <v>4829</v>
      </c>
      <c r="F32" s="38">
        <f t="shared" si="0"/>
        <v>1997397</v>
      </c>
    </row>
    <row r="33" spans="1:6" ht="13.2" x14ac:dyDescent="0.25">
      <c r="A33" s="11" t="s">
        <v>63</v>
      </c>
      <c r="B33" s="5" t="s">
        <v>64</v>
      </c>
      <c r="C33" s="32">
        <f>SUM('On Behalf Payment Totals '!C34)</f>
        <v>987572</v>
      </c>
      <c r="D33" s="32">
        <f>'On Behalf Payment Totals '!D34</f>
        <v>88006</v>
      </c>
      <c r="E33" s="32">
        <f>'On Behalf Payment Totals '!E34</f>
        <v>2634</v>
      </c>
      <c r="F33" s="38">
        <f t="shared" si="0"/>
        <v>1078212</v>
      </c>
    </row>
    <row r="34" spans="1:6" ht="13.2" x14ac:dyDescent="0.25">
      <c r="A34" s="11" t="s">
        <v>65</v>
      </c>
      <c r="B34" s="5" t="s">
        <v>66</v>
      </c>
      <c r="C34" s="32">
        <f>SUM('On Behalf Payment Totals '!C35)</f>
        <v>3058316</v>
      </c>
      <c r="D34" s="32">
        <f>'On Behalf Payment Totals '!D35</f>
        <v>274179</v>
      </c>
      <c r="E34" s="32">
        <f>'On Behalf Payment Totals '!E35</f>
        <v>8207</v>
      </c>
      <c r="F34" s="38">
        <f t="shared" si="0"/>
        <v>3340702</v>
      </c>
    </row>
    <row r="35" spans="1:6" ht="13.2" x14ac:dyDescent="0.25">
      <c r="A35" s="11" t="s">
        <v>67</v>
      </c>
      <c r="B35" s="5" t="s">
        <v>68</v>
      </c>
      <c r="C35" s="32">
        <f>SUM('On Behalf Payment Totals '!C36)</f>
        <v>5065882</v>
      </c>
      <c r="D35" s="32">
        <f>'On Behalf Payment Totals '!D36</f>
        <v>450745</v>
      </c>
      <c r="E35" s="32">
        <f>'On Behalf Payment Totals '!E36</f>
        <v>13492</v>
      </c>
      <c r="F35" s="38">
        <f t="shared" si="0"/>
        <v>5530119</v>
      </c>
    </row>
    <row r="36" spans="1:6" ht="13.2" x14ac:dyDescent="0.25">
      <c r="A36" s="11" t="s">
        <v>69</v>
      </c>
      <c r="B36" s="5" t="s">
        <v>70</v>
      </c>
      <c r="C36" s="32">
        <f>SUM('On Behalf Payment Totals '!C37)</f>
        <v>2503708</v>
      </c>
      <c r="D36" s="32">
        <f>'On Behalf Payment Totals '!D37</f>
        <v>222244</v>
      </c>
      <c r="E36" s="32">
        <f>'On Behalf Payment Totals '!E37</f>
        <v>6653</v>
      </c>
      <c r="F36" s="38">
        <f t="shared" si="0"/>
        <v>2732605</v>
      </c>
    </row>
    <row r="37" spans="1:6" ht="13.2" x14ac:dyDescent="0.25">
      <c r="A37" s="11" t="s">
        <v>71</v>
      </c>
      <c r="B37" s="5" t="s">
        <v>72</v>
      </c>
      <c r="C37" s="32">
        <f>SUM('On Behalf Payment Totals '!C38)</f>
        <v>1089326</v>
      </c>
      <c r="D37" s="32">
        <f>'On Behalf Payment Totals '!D38</f>
        <v>97528</v>
      </c>
      <c r="E37" s="32">
        <f>'On Behalf Payment Totals '!E38</f>
        <v>2919</v>
      </c>
      <c r="F37" s="38">
        <f t="shared" si="0"/>
        <v>1189773</v>
      </c>
    </row>
    <row r="38" spans="1:6" ht="13.2" x14ac:dyDescent="0.25">
      <c r="A38" s="11" t="s">
        <v>73</v>
      </c>
      <c r="B38" s="5" t="s">
        <v>74</v>
      </c>
      <c r="C38" s="32">
        <f>SUM('On Behalf Payment Totals '!C39)</f>
        <v>9707447</v>
      </c>
      <c r="D38" s="32">
        <f>'On Behalf Payment Totals '!D39</f>
        <v>874914</v>
      </c>
      <c r="E38" s="32">
        <f>'On Behalf Payment Totals '!E39</f>
        <v>26189</v>
      </c>
      <c r="F38" s="38">
        <f t="shared" si="0"/>
        <v>10608550</v>
      </c>
    </row>
    <row r="39" spans="1:6" ht="13.2" x14ac:dyDescent="0.25">
      <c r="A39" s="11" t="s">
        <v>75</v>
      </c>
      <c r="B39" s="5" t="s">
        <v>76</v>
      </c>
      <c r="C39" s="32">
        <f>SUM('On Behalf Payment Totals '!C40)</f>
        <v>7315076</v>
      </c>
      <c r="D39" s="32">
        <f>'On Behalf Payment Totals '!D40</f>
        <v>651761</v>
      </c>
      <c r="E39" s="32">
        <f>'On Behalf Payment Totals '!E40</f>
        <v>19509</v>
      </c>
      <c r="F39" s="38">
        <f t="shared" si="0"/>
        <v>7986346</v>
      </c>
    </row>
    <row r="40" spans="1:6" ht="13.2" x14ac:dyDescent="0.25">
      <c r="A40" s="11" t="s">
        <v>77</v>
      </c>
      <c r="B40" s="5" t="s">
        <v>78</v>
      </c>
      <c r="C40" s="32">
        <f>SUM('On Behalf Payment Totals '!C41)</f>
        <v>3842306</v>
      </c>
      <c r="D40" s="32">
        <f>'On Behalf Payment Totals '!D41</f>
        <v>337612</v>
      </c>
      <c r="E40" s="32">
        <f>'On Behalf Payment Totals '!E41</f>
        <v>10106</v>
      </c>
      <c r="F40" s="38">
        <f t="shared" si="0"/>
        <v>4190024</v>
      </c>
    </row>
    <row r="41" spans="1:6" ht="13.2" x14ac:dyDescent="0.25">
      <c r="A41" s="11" t="s">
        <v>79</v>
      </c>
      <c r="B41" s="5" t="s">
        <v>80</v>
      </c>
      <c r="C41" s="32">
        <f>SUM('On Behalf Payment Totals '!C42)</f>
        <v>1834122</v>
      </c>
      <c r="D41" s="32">
        <f>'On Behalf Payment Totals '!D42</f>
        <v>161761</v>
      </c>
      <c r="E41" s="32">
        <f>'On Behalf Payment Totals '!E42</f>
        <v>4842</v>
      </c>
      <c r="F41" s="38">
        <f t="shared" si="0"/>
        <v>2000725</v>
      </c>
    </row>
    <row r="42" spans="1:6" ht="13.2" x14ac:dyDescent="0.25">
      <c r="A42" s="11" t="s">
        <v>81</v>
      </c>
      <c r="B42" s="5" t="s">
        <v>82</v>
      </c>
      <c r="C42" s="32">
        <f>SUM('On Behalf Payment Totals '!C43)</f>
        <v>654133</v>
      </c>
      <c r="D42" s="32">
        <f>'On Behalf Payment Totals '!D43</f>
        <v>59764</v>
      </c>
      <c r="E42" s="32">
        <f>'On Behalf Payment Totals '!E43</f>
        <v>1789</v>
      </c>
      <c r="F42" s="38">
        <f t="shared" si="0"/>
        <v>715686</v>
      </c>
    </row>
    <row r="43" spans="1:6" ht="13.2" x14ac:dyDescent="0.25">
      <c r="A43" s="11" t="s">
        <v>83</v>
      </c>
      <c r="B43" s="5" t="s">
        <v>84</v>
      </c>
      <c r="C43" s="32">
        <f>SUM('On Behalf Payment Totals '!C44)</f>
        <v>4209903</v>
      </c>
      <c r="D43" s="32">
        <f>'On Behalf Payment Totals '!D44</f>
        <v>372728</v>
      </c>
      <c r="E43" s="32">
        <f>'On Behalf Payment Totals '!E44</f>
        <v>11157</v>
      </c>
      <c r="F43" s="38">
        <f t="shared" si="0"/>
        <v>4593788</v>
      </c>
    </row>
    <row r="44" spans="1:6" ht="13.2" x14ac:dyDescent="0.25">
      <c r="A44" s="11" t="s">
        <v>85</v>
      </c>
      <c r="B44" s="5" t="s">
        <v>86</v>
      </c>
      <c r="C44" s="32">
        <f>SUM('On Behalf Payment Totals '!C45)</f>
        <v>5691045</v>
      </c>
      <c r="D44" s="32">
        <f>'On Behalf Payment Totals '!D45</f>
        <v>512001</v>
      </c>
      <c r="E44" s="32">
        <f>'On Behalf Payment Totals '!E45</f>
        <v>15326</v>
      </c>
      <c r="F44" s="38">
        <f t="shared" si="0"/>
        <v>6218372</v>
      </c>
    </row>
    <row r="45" spans="1:6" ht="13.2" x14ac:dyDescent="0.25">
      <c r="A45" s="11" t="s">
        <v>87</v>
      </c>
      <c r="B45" s="5" t="s">
        <v>88</v>
      </c>
      <c r="C45" s="32">
        <f>SUM('On Behalf Payment Totals '!C46)</f>
        <v>1617238</v>
      </c>
      <c r="D45" s="32">
        <f>'On Behalf Payment Totals '!D46</f>
        <v>142449</v>
      </c>
      <c r="E45" s="32">
        <f>'On Behalf Payment Totals '!E46</f>
        <v>4264</v>
      </c>
      <c r="F45" s="38">
        <f t="shared" si="0"/>
        <v>1763951</v>
      </c>
    </row>
    <row r="46" spans="1:6" ht="13.2" x14ac:dyDescent="0.25">
      <c r="A46" s="11" t="s">
        <v>89</v>
      </c>
      <c r="B46" s="5" t="s">
        <v>90</v>
      </c>
      <c r="C46" s="32">
        <f>SUM('On Behalf Payment Totals '!C47)</f>
        <v>1094511</v>
      </c>
      <c r="D46" s="32">
        <f>'On Behalf Payment Totals '!D47</f>
        <v>97373</v>
      </c>
      <c r="E46" s="32">
        <f>'On Behalf Payment Totals '!E47</f>
        <v>2915</v>
      </c>
      <c r="F46" s="38">
        <f t="shared" si="0"/>
        <v>1194799</v>
      </c>
    </row>
    <row r="47" spans="1:6" ht="13.2" x14ac:dyDescent="0.25">
      <c r="A47" s="11" t="s">
        <v>91</v>
      </c>
      <c r="B47" s="5" t="s">
        <v>92</v>
      </c>
      <c r="C47" s="32">
        <f>SUM('On Behalf Payment Totals '!C48)</f>
        <v>3056025</v>
      </c>
      <c r="D47" s="32">
        <f>'On Behalf Payment Totals '!D48</f>
        <v>274341</v>
      </c>
      <c r="E47" s="32">
        <f>'On Behalf Payment Totals '!E48</f>
        <v>8212</v>
      </c>
      <c r="F47" s="38">
        <f t="shared" si="0"/>
        <v>3338578</v>
      </c>
    </row>
    <row r="48" spans="1:6" ht="13.2" x14ac:dyDescent="0.25">
      <c r="A48" s="11" t="s">
        <v>93</v>
      </c>
      <c r="B48" s="5" t="s">
        <v>94</v>
      </c>
      <c r="C48" s="32">
        <f>SUM('On Behalf Payment Totals '!C49)</f>
        <v>16065897</v>
      </c>
      <c r="D48" s="32">
        <f>'On Behalf Payment Totals '!D49</f>
        <v>1428523</v>
      </c>
      <c r="E48" s="32">
        <f>'On Behalf Payment Totals '!E49</f>
        <v>42760</v>
      </c>
      <c r="F48" s="38">
        <f t="shared" si="0"/>
        <v>17537180</v>
      </c>
    </row>
    <row r="49" spans="1:6" ht="13.2" x14ac:dyDescent="0.25">
      <c r="A49" s="11" t="s">
        <v>95</v>
      </c>
      <c r="B49" s="5" t="s">
        <v>96</v>
      </c>
      <c r="C49" s="32">
        <f>SUM('On Behalf Payment Totals '!C50)</f>
        <v>853803</v>
      </c>
      <c r="D49" s="32">
        <f>'On Behalf Payment Totals '!D50</f>
        <v>75883</v>
      </c>
      <c r="E49" s="32">
        <f>'On Behalf Payment Totals '!E50</f>
        <v>2271</v>
      </c>
      <c r="F49" s="38">
        <f t="shared" si="0"/>
        <v>931957</v>
      </c>
    </row>
    <row r="50" spans="1:6" ht="13.2" x14ac:dyDescent="0.25">
      <c r="A50" s="11" t="s">
        <v>97</v>
      </c>
      <c r="B50" s="5" t="s">
        <v>98</v>
      </c>
      <c r="C50" s="32">
        <f>SUM('On Behalf Payment Totals '!C51)</f>
        <v>1510908</v>
      </c>
      <c r="D50" s="32">
        <f>'On Behalf Payment Totals '!D51</f>
        <v>135032</v>
      </c>
      <c r="E50" s="32">
        <f>'On Behalf Payment Totals '!E51</f>
        <v>4042</v>
      </c>
      <c r="F50" s="38">
        <f t="shared" si="0"/>
        <v>1649982</v>
      </c>
    </row>
    <row r="51" spans="1:6" ht="13.2" x14ac:dyDescent="0.25">
      <c r="A51" s="11" t="s">
        <v>99</v>
      </c>
      <c r="B51" s="5" t="s">
        <v>100</v>
      </c>
      <c r="C51" s="32">
        <f>SUM('On Behalf Payment Totals '!C52)</f>
        <v>741265</v>
      </c>
      <c r="D51" s="32">
        <f>'On Behalf Payment Totals '!D52</f>
        <v>65481</v>
      </c>
      <c r="E51" s="32">
        <f>'On Behalf Payment Totals '!E52</f>
        <v>1960</v>
      </c>
      <c r="F51" s="38">
        <f t="shared" si="0"/>
        <v>808706</v>
      </c>
    </row>
    <row r="52" spans="1:6" ht="13.2" x14ac:dyDescent="0.25">
      <c r="A52" s="11" t="s">
        <v>101</v>
      </c>
      <c r="B52" s="5" t="s">
        <v>102</v>
      </c>
      <c r="C52" s="32">
        <f>SUM('On Behalf Payment Totals '!C53)</f>
        <v>2360792</v>
      </c>
      <c r="D52" s="32">
        <f>'On Behalf Payment Totals '!D53</f>
        <v>209332</v>
      </c>
      <c r="E52" s="32">
        <f>'On Behalf Payment Totals '!E53</f>
        <v>6266</v>
      </c>
      <c r="F52" s="38">
        <f t="shared" si="0"/>
        <v>2576390</v>
      </c>
    </row>
    <row r="53" spans="1:6" ht="13.2" x14ac:dyDescent="0.25">
      <c r="A53" s="11" t="s">
        <v>103</v>
      </c>
      <c r="B53" s="5" t="s">
        <v>104</v>
      </c>
      <c r="C53" s="32">
        <f>SUM('On Behalf Payment Totals '!C54)</f>
        <v>3577065</v>
      </c>
      <c r="D53" s="32">
        <f>'On Behalf Payment Totals '!D54</f>
        <v>317030</v>
      </c>
      <c r="E53" s="32">
        <f>'On Behalf Payment Totals '!E54</f>
        <v>9490</v>
      </c>
      <c r="F53" s="38">
        <f t="shared" si="0"/>
        <v>3903585</v>
      </c>
    </row>
    <row r="54" spans="1:6" ht="13.2" x14ac:dyDescent="0.25">
      <c r="A54" s="11" t="s">
        <v>105</v>
      </c>
      <c r="B54" s="5" t="s">
        <v>106</v>
      </c>
      <c r="C54" s="32">
        <f>SUM('On Behalf Payment Totals '!C55)</f>
        <v>1235617</v>
      </c>
      <c r="D54" s="32">
        <f>'On Behalf Payment Totals '!D55</f>
        <v>109533</v>
      </c>
      <c r="E54" s="32">
        <f>'On Behalf Payment Totals '!E55</f>
        <v>3279</v>
      </c>
      <c r="F54" s="38">
        <f t="shared" si="0"/>
        <v>1348429</v>
      </c>
    </row>
    <row r="55" spans="1:6" ht="13.2" x14ac:dyDescent="0.25">
      <c r="A55" s="11" t="s">
        <v>107</v>
      </c>
      <c r="B55" s="5" t="s">
        <v>108</v>
      </c>
      <c r="C55" s="32">
        <f>SUM('On Behalf Payment Totals '!C56)</f>
        <v>1364395</v>
      </c>
      <c r="D55" s="32">
        <f>'On Behalf Payment Totals '!D56</f>
        <v>121668</v>
      </c>
      <c r="E55" s="32">
        <f>'On Behalf Payment Totals '!E56</f>
        <v>3642</v>
      </c>
      <c r="F55" s="38">
        <f t="shared" si="0"/>
        <v>1489705</v>
      </c>
    </row>
    <row r="56" spans="1:6" ht="13.2" x14ac:dyDescent="0.25">
      <c r="A56" s="11" t="s">
        <v>109</v>
      </c>
      <c r="B56" s="5" t="s">
        <v>110</v>
      </c>
      <c r="C56" s="32">
        <f>SUM('On Behalf Payment Totals '!C57)</f>
        <v>4069094</v>
      </c>
      <c r="D56" s="32">
        <f>'On Behalf Payment Totals '!D57</f>
        <v>360772</v>
      </c>
      <c r="E56" s="32">
        <f>'On Behalf Payment Totals '!E57</f>
        <v>10799</v>
      </c>
      <c r="F56" s="38">
        <f t="shared" si="0"/>
        <v>4440665</v>
      </c>
    </row>
    <row r="57" spans="1:6" ht="13.2" x14ac:dyDescent="0.25">
      <c r="A57" s="11" t="s">
        <v>111</v>
      </c>
      <c r="B57" s="5" t="s">
        <v>112</v>
      </c>
      <c r="C57" s="32">
        <f>SUM('On Behalf Payment Totals '!C58)</f>
        <v>2902291</v>
      </c>
      <c r="D57" s="32">
        <f>'On Behalf Payment Totals '!D58</f>
        <v>258378</v>
      </c>
      <c r="E57" s="32">
        <f>'On Behalf Payment Totals '!E58</f>
        <v>7734</v>
      </c>
      <c r="F57" s="38">
        <f t="shared" si="0"/>
        <v>3168403</v>
      </c>
    </row>
    <row r="58" spans="1:6" ht="13.2" x14ac:dyDescent="0.25">
      <c r="A58" s="11" t="s">
        <v>113</v>
      </c>
      <c r="B58" s="5" t="s">
        <v>114</v>
      </c>
      <c r="C58" s="32">
        <f>SUM('On Behalf Payment Totals '!C59)</f>
        <v>912056</v>
      </c>
      <c r="D58" s="32">
        <f>'On Behalf Payment Totals '!D59</f>
        <v>80734</v>
      </c>
      <c r="E58" s="32">
        <f>'On Behalf Payment Totals '!E59</f>
        <v>2417</v>
      </c>
      <c r="F58" s="38">
        <f t="shared" si="0"/>
        <v>995207</v>
      </c>
    </row>
    <row r="59" spans="1:6" ht="13.2" x14ac:dyDescent="0.25">
      <c r="A59" s="11" t="s">
        <v>115</v>
      </c>
      <c r="B59" s="5" t="s">
        <v>116</v>
      </c>
      <c r="C59" s="32">
        <f>SUM('On Behalf Payment Totals '!C60)</f>
        <v>94607398</v>
      </c>
      <c r="D59" s="32">
        <f>'On Behalf Payment Totals '!D60</f>
        <v>8396649</v>
      </c>
      <c r="E59" s="32">
        <f>'On Behalf Payment Totals '!E60</f>
        <v>251339</v>
      </c>
      <c r="F59" s="38">
        <f t="shared" si="0"/>
        <v>103255386</v>
      </c>
    </row>
    <row r="60" spans="1:6" ht="13.2" x14ac:dyDescent="0.25">
      <c r="A60" s="11" t="s">
        <v>117</v>
      </c>
      <c r="B60" s="5" t="s">
        <v>118</v>
      </c>
      <c r="C60" s="32">
        <f>SUM('On Behalf Payment Totals '!C61)</f>
        <v>2989421</v>
      </c>
      <c r="D60" s="32">
        <f>'On Behalf Payment Totals '!D61</f>
        <v>268275</v>
      </c>
      <c r="E60" s="32">
        <f>'On Behalf Payment Totals '!E61</f>
        <v>8030</v>
      </c>
      <c r="F60" s="38">
        <f t="shared" si="0"/>
        <v>3265726</v>
      </c>
    </row>
    <row r="61" spans="1:6" ht="13.2" x14ac:dyDescent="0.25">
      <c r="A61" s="11" t="s">
        <v>119</v>
      </c>
      <c r="B61" s="5" t="s">
        <v>120</v>
      </c>
      <c r="C61" s="32">
        <f>SUM('On Behalf Payment Totals '!C62)</f>
        <v>5905402</v>
      </c>
      <c r="D61" s="32">
        <f>'On Behalf Payment Totals '!D62</f>
        <v>527652</v>
      </c>
      <c r="E61" s="32">
        <f>'On Behalf Payment Totals '!E62</f>
        <v>15795</v>
      </c>
      <c r="F61" s="38">
        <f t="shared" si="0"/>
        <v>6448849</v>
      </c>
    </row>
    <row r="62" spans="1:6" ht="13.2" x14ac:dyDescent="0.25">
      <c r="A62" s="11" t="s">
        <v>121</v>
      </c>
      <c r="B62" s="5" t="s">
        <v>122</v>
      </c>
      <c r="C62" s="32">
        <f>SUM('On Behalf Payment Totals '!C63)</f>
        <v>5050347</v>
      </c>
      <c r="D62" s="32">
        <f>'On Behalf Payment Totals '!D63</f>
        <v>449456</v>
      </c>
      <c r="E62" s="32">
        <f>'On Behalf Payment Totals '!E63</f>
        <v>13454</v>
      </c>
      <c r="F62" s="38">
        <f t="shared" si="0"/>
        <v>5513257</v>
      </c>
    </row>
    <row r="63" spans="1:6" ht="13.2" x14ac:dyDescent="0.25">
      <c r="A63" s="11" t="s">
        <v>123</v>
      </c>
      <c r="B63" s="5" t="s">
        <v>124</v>
      </c>
      <c r="C63" s="32">
        <f>SUM('On Behalf Payment Totals '!C64)</f>
        <v>1506083</v>
      </c>
      <c r="D63" s="32">
        <f>'On Behalf Payment Totals '!D64</f>
        <v>133044</v>
      </c>
      <c r="E63" s="32">
        <f>'On Behalf Payment Totals '!E64</f>
        <v>3982</v>
      </c>
      <c r="F63" s="38">
        <f t="shared" si="0"/>
        <v>1643109</v>
      </c>
    </row>
    <row r="64" spans="1:6" ht="13.2" x14ac:dyDescent="0.25">
      <c r="A64" s="11" t="s">
        <v>125</v>
      </c>
      <c r="B64" s="5" t="s">
        <v>126</v>
      </c>
      <c r="C64" s="32">
        <f>SUM('On Behalf Payment Totals '!C65)</f>
        <v>9416443</v>
      </c>
      <c r="D64" s="32">
        <f>'On Behalf Payment Totals '!D65</f>
        <v>834662</v>
      </c>
      <c r="E64" s="32">
        <f>'On Behalf Payment Totals '!E65</f>
        <v>24984</v>
      </c>
      <c r="F64" s="38">
        <f t="shared" si="0"/>
        <v>10276089</v>
      </c>
    </row>
    <row r="65" spans="1:6" ht="13.2" x14ac:dyDescent="0.25">
      <c r="A65" s="11" t="s">
        <v>127</v>
      </c>
      <c r="B65" s="5" t="s">
        <v>128</v>
      </c>
      <c r="C65" s="32">
        <f>SUM('On Behalf Payment Totals '!C66)</f>
        <v>735253</v>
      </c>
      <c r="D65" s="32">
        <f>'On Behalf Payment Totals '!D66</f>
        <v>66133</v>
      </c>
      <c r="E65" s="32">
        <f>'On Behalf Payment Totals '!E66</f>
        <v>1980</v>
      </c>
      <c r="F65" s="38">
        <f t="shared" si="0"/>
        <v>803366</v>
      </c>
    </row>
    <row r="66" spans="1:6" ht="13.2" x14ac:dyDescent="0.25">
      <c r="A66" s="11" t="s">
        <v>129</v>
      </c>
      <c r="B66" s="5" t="s">
        <v>130</v>
      </c>
      <c r="C66" s="32">
        <f>SUM('On Behalf Payment Totals '!C67)</f>
        <v>494663</v>
      </c>
      <c r="D66" s="32">
        <f>'On Behalf Payment Totals '!D67</f>
        <v>44163</v>
      </c>
      <c r="E66" s="32">
        <f>'On Behalf Payment Totals '!E67</f>
        <v>1322</v>
      </c>
      <c r="F66" s="38">
        <f t="shared" si="0"/>
        <v>540148</v>
      </c>
    </row>
    <row r="67" spans="1:6" ht="13.2" x14ac:dyDescent="0.25">
      <c r="A67" s="11" t="s">
        <v>131</v>
      </c>
      <c r="B67" s="5" t="s">
        <v>132</v>
      </c>
      <c r="C67" s="32">
        <f>SUM('On Behalf Payment Totals '!C68)</f>
        <v>1853626</v>
      </c>
      <c r="D67" s="32">
        <f>'On Behalf Payment Totals '!D68</f>
        <v>165037</v>
      </c>
      <c r="E67" s="32">
        <f>'On Behalf Payment Totals '!E68</f>
        <v>4940</v>
      </c>
      <c r="F67" s="38">
        <f t="shared" si="0"/>
        <v>2023603</v>
      </c>
    </row>
    <row r="68" spans="1:6" ht="13.2" x14ac:dyDescent="0.25">
      <c r="A68" s="11" t="s">
        <v>133</v>
      </c>
      <c r="B68" s="5" t="s">
        <v>134</v>
      </c>
      <c r="C68" s="32">
        <f>SUM('On Behalf Payment Totals '!C69)</f>
        <v>3459426</v>
      </c>
      <c r="D68" s="32">
        <f>'On Behalf Payment Totals '!D69</f>
        <v>309779</v>
      </c>
      <c r="E68" s="32">
        <f>'On Behalf Payment Totals '!E69</f>
        <v>9273</v>
      </c>
      <c r="F68" s="38">
        <f t="shared" ref="F68:F131" si="1">SUM(C68:E68)</f>
        <v>3778478</v>
      </c>
    </row>
    <row r="69" spans="1:6" ht="13.2" x14ac:dyDescent="0.25">
      <c r="A69" s="11" t="s">
        <v>135</v>
      </c>
      <c r="B69" s="5" t="s">
        <v>136</v>
      </c>
      <c r="C69" s="32">
        <f>SUM('On Behalf Payment Totals '!C70)</f>
        <v>3431460</v>
      </c>
      <c r="D69" s="32">
        <f>'On Behalf Payment Totals '!D70</f>
        <v>303542</v>
      </c>
      <c r="E69" s="32">
        <f>'On Behalf Payment Totals '!E70</f>
        <v>9086</v>
      </c>
      <c r="F69" s="38">
        <f t="shared" si="1"/>
        <v>3744088</v>
      </c>
    </row>
    <row r="70" spans="1:6" ht="13.2" x14ac:dyDescent="0.25">
      <c r="A70" s="11" t="s">
        <v>137</v>
      </c>
      <c r="B70" s="5" t="s">
        <v>138</v>
      </c>
      <c r="C70" s="32">
        <f>SUM('On Behalf Payment Totals '!C71)</f>
        <v>4275816</v>
      </c>
      <c r="D70" s="32">
        <f>'On Behalf Payment Totals '!D71</f>
        <v>382835</v>
      </c>
      <c r="E70" s="32">
        <f>'On Behalf Payment Totals '!E71</f>
        <v>11460</v>
      </c>
      <c r="F70" s="38">
        <f t="shared" si="1"/>
        <v>4670111</v>
      </c>
    </row>
    <row r="71" spans="1:6" ht="13.2" x14ac:dyDescent="0.25">
      <c r="A71" s="11" t="s">
        <v>139</v>
      </c>
      <c r="B71" s="5" t="s">
        <v>140</v>
      </c>
      <c r="C71" s="32">
        <f>SUM('On Behalf Payment Totals '!C72)</f>
        <v>5552187</v>
      </c>
      <c r="D71" s="32">
        <f>'On Behalf Payment Totals '!D72</f>
        <v>495880</v>
      </c>
      <c r="E71" s="32">
        <f>'On Behalf Payment Totals '!E72</f>
        <v>14843</v>
      </c>
      <c r="F71" s="38">
        <f t="shared" si="1"/>
        <v>6062910</v>
      </c>
    </row>
    <row r="72" spans="1:6" ht="13.2" x14ac:dyDescent="0.25">
      <c r="A72" s="11" t="s">
        <v>141</v>
      </c>
      <c r="B72" s="5" t="s">
        <v>142</v>
      </c>
      <c r="C72" s="32">
        <f>SUM('On Behalf Payment Totals '!C73)</f>
        <v>4564373</v>
      </c>
      <c r="D72" s="32">
        <f>'On Behalf Payment Totals '!D73</f>
        <v>404430</v>
      </c>
      <c r="E72" s="32">
        <f>'On Behalf Payment Totals '!E73</f>
        <v>12106</v>
      </c>
      <c r="F72" s="38">
        <f t="shared" si="1"/>
        <v>4980909</v>
      </c>
    </row>
    <row r="73" spans="1:6" ht="13.2" x14ac:dyDescent="0.25">
      <c r="A73" s="11" t="s">
        <v>143</v>
      </c>
      <c r="B73" s="5" t="s">
        <v>144</v>
      </c>
      <c r="C73" s="32">
        <f>SUM('On Behalf Payment Totals '!C74)</f>
        <v>2371567</v>
      </c>
      <c r="D73" s="32">
        <f>'On Behalf Payment Totals '!D74</f>
        <v>209212</v>
      </c>
      <c r="E73" s="32">
        <f>'On Behalf Payment Totals '!E74</f>
        <v>6262</v>
      </c>
      <c r="F73" s="38">
        <f t="shared" si="1"/>
        <v>2587041</v>
      </c>
    </row>
    <row r="74" spans="1:6" ht="13.2" x14ac:dyDescent="0.25">
      <c r="A74" s="11" t="s">
        <v>145</v>
      </c>
      <c r="B74" s="5" t="s">
        <v>146</v>
      </c>
      <c r="C74" s="32">
        <f>SUM('On Behalf Payment Totals '!C75)</f>
        <v>3786642</v>
      </c>
      <c r="D74" s="32">
        <f>'On Behalf Payment Totals '!D75</f>
        <v>339018</v>
      </c>
      <c r="E74" s="32">
        <f>'On Behalf Payment Totals '!E75</f>
        <v>10148</v>
      </c>
      <c r="F74" s="38">
        <f t="shared" si="1"/>
        <v>4135808</v>
      </c>
    </row>
    <row r="75" spans="1:6" ht="13.2" x14ac:dyDescent="0.25">
      <c r="A75" s="11" t="s">
        <v>147</v>
      </c>
      <c r="B75" s="5" t="s">
        <v>148</v>
      </c>
      <c r="C75" s="32">
        <f>SUM('On Behalf Payment Totals '!C76)</f>
        <v>2432569</v>
      </c>
      <c r="D75" s="32">
        <f>'On Behalf Payment Totals '!D76</f>
        <v>217243</v>
      </c>
      <c r="E75" s="32">
        <f>'On Behalf Payment Totals '!E76</f>
        <v>6503</v>
      </c>
      <c r="F75" s="38">
        <f t="shared" si="1"/>
        <v>2656315</v>
      </c>
    </row>
    <row r="76" spans="1:6" ht="13.2" x14ac:dyDescent="0.25">
      <c r="A76" s="11" t="s">
        <v>149</v>
      </c>
      <c r="B76" s="5" t="s">
        <v>150</v>
      </c>
      <c r="C76" s="32">
        <f>SUM('On Behalf Payment Totals '!C77)</f>
        <v>22148226</v>
      </c>
      <c r="D76" s="32">
        <f>'On Behalf Payment Totals '!D77</f>
        <v>1968330</v>
      </c>
      <c r="E76" s="32">
        <f>'On Behalf Payment Totals '!E77</f>
        <v>58919</v>
      </c>
      <c r="F76" s="38">
        <f t="shared" si="1"/>
        <v>24175475</v>
      </c>
    </row>
    <row r="77" spans="1:6" ht="13.2" x14ac:dyDescent="0.25">
      <c r="A77" s="11" t="s">
        <v>151</v>
      </c>
      <c r="B77" s="5" t="s">
        <v>152</v>
      </c>
      <c r="C77" s="32">
        <f>SUM('On Behalf Payment Totals '!C78)</f>
        <v>4034059</v>
      </c>
      <c r="D77" s="32">
        <f>'On Behalf Payment Totals '!D78</f>
        <v>360486</v>
      </c>
      <c r="E77" s="32">
        <f>'On Behalf Payment Totals '!E78</f>
        <v>10791</v>
      </c>
      <c r="F77" s="38">
        <f t="shared" si="1"/>
        <v>4405336</v>
      </c>
    </row>
    <row r="78" spans="1:6" ht="13.2" x14ac:dyDescent="0.25">
      <c r="A78" s="11" t="s">
        <v>153</v>
      </c>
      <c r="B78" s="5" t="s">
        <v>154</v>
      </c>
      <c r="C78" s="32">
        <f>SUM('On Behalf Payment Totals '!C79)</f>
        <v>1012944</v>
      </c>
      <c r="D78" s="32">
        <f>'On Behalf Payment Totals '!D79</f>
        <v>91048</v>
      </c>
      <c r="E78" s="32">
        <f>'On Behalf Payment Totals '!E79</f>
        <v>2725</v>
      </c>
      <c r="F78" s="38">
        <f t="shared" si="1"/>
        <v>1106717</v>
      </c>
    </row>
    <row r="79" spans="1:6" ht="13.2" x14ac:dyDescent="0.25">
      <c r="A79" s="11" t="s">
        <v>155</v>
      </c>
      <c r="B79" s="5" t="s">
        <v>156</v>
      </c>
      <c r="C79" s="32">
        <f>SUM('On Behalf Payment Totals '!C80)</f>
        <v>3790681</v>
      </c>
      <c r="D79" s="32">
        <f>'On Behalf Payment Totals '!D80</f>
        <v>337420</v>
      </c>
      <c r="E79" s="32">
        <f>'On Behalf Payment Totals '!E80</f>
        <v>10100</v>
      </c>
      <c r="F79" s="38">
        <f t="shared" si="1"/>
        <v>4138201</v>
      </c>
    </row>
    <row r="80" spans="1:6" ht="13.2" x14ac:dyDescent="0.25">
      <c r="A80" s="11" t="s">
        <v>157</v>
      </c>
      <c r="B80" s="5" t="s">
        <v>158</v>
      </c>
      <c r="C80" s="32">
        <f>SUM('On Behalf Payment Totals '!C81)</f>
        <v>3392604</v>
      </c>
      <c r="D80" s="32">
        <f>'On Behalf Payment Totals '!D81</f>
        <v>303450</v>
      </c>
      <c r="E80" s="32">
        <f>'On Behalf Payment Totals '!E81</f>
        <v>3622</v>
      </c>
      <c r="F80" s="38">
        <f t="shared" si="1"/>
        <v>3699676</v>
      </c>
    </row>
    <row r="81" spans="1:6" ht="13.2" x14ac:dyDescent="0.25">
      <c r="A81" s="11" t="s">
        <v>159</v>
      </c>
      <c r="B81" s="5" t="s">
        <v>160</v>
      </c>
      <c r="C81" s="32">
        <f>SUM('On Behalf Payment Totals '!C82)</f>
        <v>1386162</v>
      </c>
      <c r="D81" s="32">
        <f>'On Behalf Payment Totals '!D82</f>
        <v>120995</v>
      </c>
      <c r="E81" s="32">
        <f>'On Behalf Payment Totals '!E82</f>
        <v>9083</v>
      </c>
      <c r="F81" s="38">
        <f t="shared" si="1"/>
        <v>1516240</v>
      </c>
    </row>
    <row r="82" spans="1:6" ht="13.2" x14ac:dyDescent="0.25">
      <c r="A82" s="11" t="s">
        <v>161</v>
      </c>
      <c r="B82" s="5" t="s">
        <v>162</v>
      </c>
      <c r="C82" s="32">
        <f>SUM('On Behalf Payment Totals '!C83)</f>
        <v>9530052</v>
      </c>
      <c r="D82" s="32">
        <f>'On Behalf Payment Totals '!D83</f>
        <v>841222</v>
      </c>
      <c r="E82" s="32">
        <f>'On Behalf Payment Totals '!E83</f>
        <v>25176</v>
      </c>
      <c r="F82" s="38">
        <f t="shared" si="1"/>
        <v>10396450</v>
      </c>
    </row>
    <row r="83" spans="1:6" ht="13.2" x14ac:dyDescent="0.25">
      <c r="A83" s="11" t="s">
        <v>163</v>
      </c>
      <c r="B83" s="5" t="s">
        <v>164</v>
      </c>
      <c r="C83" s="32">
        <f>SUM('On Behalf Payment Totals '!C84)</f>
        <v>2714649</v>
      </c>
      <c r="D83" s="32">
        <f>'On Behalf Payment Totals '!D84</f>
        <v>240650</v>
      </c>
      <c r="E83" s="32">
        <f>'On Behalf Payment Totals '!E84</f>
        <v>7203</v>
      </c>
      <c r="F83" s="38">
        <f t="shared" si="1"/>
        <v>2962502</v>
      </c>
    </row>
    <row r="84" spans="1:6" ht="13.2" x14ac:dyDescent="0.25">
      <c r="A84" s="11" t="s">
        <v>165</v>
      </c>
      <c r="B84" s="5" t="s">
        <v>166</v>
      </c>
      <c r="C84" s="32">
        <f>SUM('On Behalf Payment Totals '!C85)</f>
        <v>1142693</v>
      </c>
      <c r="D84" s="32">
        <f>'On Behalf Payment Totals '!D85</f>
        <v>100621</v>
      </c>
      <c r="E84" s="32">
        <f>'On Behalf Payment Totals '!E85</f>
        <v>3012</v>
      </c>
      <c r="F84" s="38">
        <f t="shared" si="1"/>
        <v>1246326</v>
      </c>
    </row>
    <row r="85" spans="1:6" ht="13.2" x14ac:dyDescent="0.25">
      <c r="A85" s="11" t="s">
        <v>167</v>
      </c>
      <c r="B85" s="5" t="s">
        <v>168</v>
      </c>
      <c r="C85" s="32">
        <f>SUM('On Behalf Payment Totals '!C86)</f>
        <v>8622187</v>
      </c>
      <c r="D85" s="32">
        <f>'On Behalf Payment Totals '!D86</f>
        <v>765055</v>
      </c>
      <c r="E85" s="32">
        <f>'On Behalf Payment Totals '!E86</f>
        <v>22901</v>
      </c>
      <c r="F85" s="38">
        <f t="shared" si="1"/>
        <v>9410143</v>
      </c>
    </row>
    <row r="86" spans="1:6" ht="13.2" x14ac:dyDescent="0.25">
      <c r="A86" s="11" t="s">
        <v>169</v>
      </c>
      <c r="B86" s="5" t="s">
        <v>170</v>
      </c>
      <c r="C86" s="32">
        <f>SUM('On Behalf Payment Totals '!C87)</f>
        <v>2637707</v>
      </c>
      <c r="D86" s="32">
        <f>'On Behalf Payment Totals '!D87</f>
        <v>234749</v>
      </c>
      <c r="E86" s="32">
        <f>'On Behalf Payment Totals '!E87</f>
        <v>7027</v>
      </c>
      <c r="F86" s="38">
        <f t="shared" si="1"/>
        <v>2879483</v>
      </c>
    </row>
    <row r="87" spans="1:6" ht="13.2" x14ac:dyDescent="0.25">
      <c r="A87" s="11" t="s">
        <v>171</v>
      </c>
      <c r="B87" s="5" t="s">
        <v>172</v>
      </c>
      <c r="C87" s="32">
        <f>SUM('On Behalf Payment Totals '!C88)</f>
        <v>396193</v>
      </c>
      <c r="D87" s="32">
        <f>'On Behalf Payment Totals '!D88</f>
        <v>35271</v>
      </c>
      <c r="E87" s="32">
        <f>'On Behalf Payment Totals '!E88</f>
        <v>1056</v>
      </c>
      <c r="F87" s="38">
        <f t="shared" si="1"/>
        <v>432520</v>
      </c>
    </row>
    <row r="88" spans="1:6" ht="13.2" x14ac:dyDescent="0.25">
      <c r="A88" s="11" t="s">
        <v>173</v>
      </c>
      <c r="B88" s="5" t="s">
        <v>174</v>
      </c>
      <c r="C88" s="32">
        <f>SUM('On Behalf Payment Totals '!C89)</f>
        <v>224567133</v>
      </c>
      <c r="D88" s="32">
        <f>'On Behalf Payment Totals '!D89</f>
        <v>19951428</v>
      </c>
      <c r="E88" s="32">
        <f>'On Behalf Payment Totals '!E89</f>
        <v>597212</v>
      </c>
      <c r="F88" s="38">
        <f t="shared" si="1"/>
        <v>245115773</v>
      </c>
    </row>
    <row r="89" spans="1:6" ht="13.2" x14ac:dyDescent="0.25">
      <c r="A89" s="11" t="s">
        <v>175</v>
      </c>
      <c r="B89" s="5" t="s">
        <v>176</v>
      </c>
      <c r="C89" s="32">
        <f>SUM('On Behalf Payment Totals '!C90)</f>
        <v>618348</v>
      </c>
      <c r="D89" s="32">
        <f>'On Behalf Payment Totals '!D90</f>
        <v>55130</v>
      </c>
      <c r="E89" s="32">
        <f>'On Behalf Payment Totals '!E90</f>
        <v>1650</v>
      </c>
      <c r="F89" s="38">
        <f t="shared" si="1"/>
        <v>675128</v>
      </c>
    </row>
    <row r="90" spans="1:6" ht="13.2" x14ac:dyDescent="0.25">
      <c r="A90" s="11" t="s">
        <v>177</v>
      </c>
      <c r="B90" s="5" t="s">
        <v>178</v>
      </c>
      <c r="C90" s="32">
        <f>SUM('On Behalf Payment Totals '!C91)</f>
        <v>14086573</v>
      </c>
      <c r="D90" s="32">
        <f>'On Behalf Payment Totals '!D91</f>
        <v>1254487</v>
      </c>
      <c r="E90" s="32">
        <f>'On Behalf Payment Totals '!E91</f>
        <v>37551</v>
      </c>
      <c r="F90" s="38">
        <f t="shared" si="1"/>
        <v>15378611</v>
      </c>
    </row>
    <row r="91" spans="1:6" ht="13.2" x14ac:dyDescent="0.25">
      <c r="A91" s="11" t="s">
        <v>179</v>
      </c>
      <c r="B91" s="5" t="s">
        <v>180</v>
      </c>
      <c r="C91" s="32">
        <f>SUM('On Behalf Payment Totals '!C92)</f>
        <v>4486956</v>
      </c>
      <c r="D91" s="32">
        <f>'On Behalf Payment Totals '!D92</f>
        <v>399524</v>
      </c>
      <c r="E91" s="32">
        <f>'On Behalf Payment Totals '!E92</f>
        <v>11959</v>
      </c>
      <c r="F91" s="38">
        <f t="shared" si="1"/>
        <v>4898439</v>
      </c>
    </row>
    <row r="92" spans="1:6" ht="13.2" x14ac:dyDescent="0.25">
      <c r="A92" s="11" t="s">
        <v>181</v>
      </c>
      <c r="B92" s="5" t="s">
        <v>182</v>
      </c>
      <c r="C92" s="32">
        <f>SUM('On Behalf Payment Totals '!C93)</f>
        <v>20202192</v>
      </c>
      <c r="D92" s="32">
        <f>'On Behalf Payment Totals '!D93</f>
        <v>1790918</v>
      </c>
      <c r="E92" s="32">
        <f>'On Behalf Payment Totals '!E93</f>
        <v>53608</v>
      </c>
      <c r="F92" s="38">
        <f t="shared" si="1"/>
        <v>22046718</v>
      </c>
    </row>
    <row r="93" spans="1:6" ht="13.2" x14ac:dyDescent="0.25">
      <c r="A93" s="11" t="s">
        <v>183</v>
      </c>
      <c r="B93" s="5" t="s">
        <v>184</v>
      </c>
      <c r="C93" s="32">
        <f>SUM('On Behalf Payment Totals '!C94)</f>
        <v>3004990</v>
      </c>
      <c r="D93" s="32">
        <f>'On Behalf Payment Totals '!D94</f>
        <v>267767</v>
      </c>
      <c r="E93" s="32">
        <f>'On Behalf Payment Totals '!E94</f>
        <v>8015</v>
      </c>
      <c r="F93" s="38">
        <f t="shared" si="1"/>
        <v>3280772</v>
      </c>
    </row>
    <row r="94" spans="1:6" ht="13.2" x14ac:dyDescent="0.25">
      <c r="A94" s="11" t="s">
        <v>185</v>
      </c>
      <c r="B94" s="5" t="s">
        <v>186</v>
      </c>
      <c r="C94" s="32">
        <f>SUM('On Behalf Payment Totals '!C95)</f>
        <v>5559668</v>
      </c>
      <c r="D94" s="32">
        <f>'On Behalf Payment Totals '!D95</f>
        <v>493412</v>
      </c>
      <c r="E94" s="32">
        <f>'On Behalf Payment Totals '!E95</f>
        <v>14770</v>
      </c>
      <c r="F94" s="38">
        <f t="shared" si="1"/>
        <v>6067850</v>
      </c>
    </row>
    <row r="95" spans="1:6" ht="13.2" x14ac:dyDescent="0.25">
      <c r="A95" s="11" t="s">
        <v>187</v>
      </c>
      <c r="B95" s="5" t="s">
        <v>188</v>
      </c>
      <c r="C95" s="32">
        <f>SUM('On Behalf Payment Totals '!C96)</f>
        <v>3338884</v>
      </c>
      <c r="D95" s="32">
        <f>'On Behalf Payment Totals '!D96</f>
        <v>297108</v>
      </c>
      <c r="E95" s="32">
        <f>'On Behalf Payment Totals '!E96</f>
        <v>8893</v>
      </c>
      <c r="F95" s="38">
        <f t="shared" si="1"/>
        <v>3644885</v>
      </c>
    </row>
    <row r="96" spans="1:6" ht="13.2" x14ac:dyDescent="0.25">
      <c r="A96" s="11" t="s">
        <v>189</v>
      </c>
      <c r="B96" s="5" t="s">
        <v>190</v>
      </c>
      <c r="C96" s="32">
        <f>SUM('On Behalf Payment Totals '!C97)</f>
        <v>11875545</v>
      </c>
      <c r="D96" s="32">
        <f>'On Behalf Payment Totals '!D97</f>
        <v>1050087</v>
      </c>
      <c r="E96" s="32">
        <f>'On Behalf Payment Totals '!E97</f>
        <v>31433</v>
      </c>
      <c r="F96" s="38">
        <f t="shared" si="1"/>
        <v>12957065</v>
      </c>
    </row>
    <row r="97" spans="1:6" ht="13.2" x14ac:dyDescent="0.25">
      <c r="A97" s="11" t="s">
        <v>191</v>
      </c>
      <c r="B97" s="5" t="s">
        <v>192</v>
      </c>
      <c r="C97" s="32">
        <f>SUM('On Behalf Payment Totals '!C98)</f>
        <v>3059481</v>
      </c>
      <c r="D97" s="32">
        <f>'On Behalf Payment Totals '!D98</f>
        <v>271706</v>
      </c>
      <c r="E97" s="32">
        <f>'On Behalf Payment Totals '!E98</f>
        <v>8133</v>
      </c>
      <c r="F97" s="38">
        <f t="shared" si="1"/>
        <v>3339320</v>
      </c>
    </row>
    <row r="98" spans="1:6" ht="13.2" x14ac:dyDescent="0.25">
      <c r="A98" s="11" t="s">
        <v>193</v>
      </c>
      <c r="B98" s="5" t="s">
        <v>194</v>
      </c>
      <c r="C98" s="32">
        <f>SUM('On Behalf Payment Totals '!C99)</f>
        <v>973626</v>
      </c>
      <c r="D98" s="32">
        <f>'On Behalf Payment Totals '!D99</f>
        <v>86386</v>
      </c>
      <c r="E98" s="32">
        <f>'On Behalf Payment Totals '!E99</f>
        <v>2586</v>
      </c>
      <c r="F98" s="38">
        <f t="shared" si="1"/>
        <v>1062598</v>
      </c>
    </row>
    <row r="99" spans="1:6" ht="13.2" x14ac:dyDescent="0.25">
      <c r="A99" s="11" t="s">
        <v>195</v>
      </c>
      <c r="B99" s="5" t="s">
        <v>196</v>
      </c>
      <c r="C99" s="32">
        <f>SUM('On Behalf Payment Totals '!C100)</f>
        <v>2007463</v>
      </c>
      <c r="D99" s="32">
        <f>'On Behalf Payment Totals '!D100</f>
        <v>179011</v>
      </c>
      <c r="E99" s="32">
        <f>'On Behalf Payment Totals '!E100</f>
        <v>5358</v>
      </c>
      <c r="F99" s="38">
        <f t="shared" si="1"/>
        <v>2191832</v>
      </c>
    </row>
    <row r="100" spans="1:6" ht="13.2" x14ac:dyDescent="0.25">
      <c r="A100" s="11" t="s">
        <v>197</v>
      </c>
      <c r="B100" s="5" t="s">
        <v>198</v>
      </c>
      <c r="C100" s="32">
        <f>SUM('On Behalf Payment Totals '!C101)</f>
        <v>3791280</v>
      </c>
      <c r="D100" s="32">
        <f>'On Behalf Payment Totals '!D101</f>
        <v>334999</v>
      </c>
      <c r="E100" s="32">
        <f>'On Behalf Payment Totals '!E101</f>
        <v>10028</v>
      </c>
      <c r="F100" s="38">
        <f t="shared" si="1"/>
        <v>4136307</v>
      </c>
    </row>
    <row r="101" spans="1:6" ht="13.2" x14ac:dyDescent="0.25">
      <c r="A101" s="11" t="s">
        <v>199</v>
      </c>
      <c r="B101" s="5" t="s">
        <v>200</v>
      </c>
      <c r="C101" s="32">
        <f>SUM('On Behalf Payment Totals '!C102)</f>
        <v>2574958</v>
      </c>
      <c r="D101" s="32">
        <f>'On Behalf Payment Totals '!D102</f>
        <v>229596</v>
      </c>
      <c r="E101" s="32">
        <f>'On Behalf Payment Totals '!E102</f>
        <v>6873</v>
      </c>
      <c r="F101" s="38">
        <f t="shared" si="1"/>
        <v>2811427</v>
      </c>
    </row>
    <row r="102" spans="1:6" ht="13.2" x14ac:dyDescent="0.25">
      <c r="A102" s="11" t="s">
        <v>201</v>
      </c>
      <c r="B102" s="5" t="s">
        <v>202</v>
      </c>
      <c r="C102" s="32">
        <f>SUM('On Behalf Payment Totals '!C103)</f>
        <v>3883679</v>
      </c>
      <c r="D102" s="32">
        <f>'On Behalf Payment Totals '!D103</f>
        <v>350566</v>
      </c>
      <c r="E102" s="32">
        <f>'On Behalf Payment Totals '!E103</f>
        <v>10494</v>
      </c>
      <c r="F102" s="38">
        <f t="shared" si="1"/>
        <v>4244739</v>
      </c>
    </row>
    <row r="103" spans="1:6" ht="13.2" x14ac:dyDescent="0.25">
      <c r="A103" s="11" t="s">
        <v>203</v>
      </c>
      <c r="B103" s="5" t="s">
        <v>204</v>
      </c>
      <c r="C103" s="32">
        <f>SUM('On Behalf Payment Totals '!C104)</f>
        <v>1535219</v>
      </c>
      <c r="D103" s="32">
        <f>'On Behalf Payment Totals '!D104</f>
        <v>137452</v>
      </c>
      <c r="E103" s="32">
        <f>'On Behalf Payment Totals '!E104</f>
        <v>4114</v>
      </c>
      <c r="F103" s="38">
        <f t="shared" si="1"/>
        <v>1676785</v>
      </c>
    </row>
    <row r="104" spans="1:6" ht="13.2" x14ac:dyDescent="0.25">
      <c r="A104" s="11" t="s">
        <v>205</v>
      </c>
      <c r="B104" s="5" t="s">
        <v>206</v>
      </c>
      <c r="C104" s="32">
        <f>SUM('On Behalf Payment Totals '!C105)</f>
        <v>4386041</v>
      </c>
      <c r="D104" s="32">
        <f>'On Behalf Payment Totals '!D105</f>
        <v>387804</v>
      </c>
      <c r="E104" s="32">
        <f>'On Behalf Payment Totals '!E105</f>
        <v>11608</v>
      </c>
      <c r="F104" s="38">
        <f t="shared" si="1"/>
        <v>4785453</v>
      </c>
    </row>
    <row r="105" spans="1:6" ht="13.2" x14ac:dyDescent="0.25">
      <c r="A105" s="11" t="s">
        <v>207</v>
      </c>
      <c r="B105" s="5" t="s">
        <v>208</v>
      </c>
      <c r="C105" s="32">
        <f>SUM('On Behalf Payment Totals '!C106)</f>
        <v>1535291</v>
      </c>
      <c r="D105" s="32">
        <f>'On Behalf Payment Totals '!D106</f>
        <v>136384</v>
      </c>
      <c r="E105" s="32">
        <f>'On Behalf Payment Totals '!E106</f>
        <v>4082</v>
      </c>
      <c r="F105" s="38">
        <f t="shared" si="1"/>
        <v>1675757</v>
      </c>
    </row>
    <row r="106" spans="1:6" ht="13.2" x14ac:dyDescent="0.25">
      <c r="A106" s="11" t="s">
        <v>209</v>
      </c>
      <c r="B106" s="5" t="s">
        <v>210</v>
      </c>
      <c r="C106" s="32">
        <f>SUM('On Behalf Payment Totals '!C107)</f>
        <v>1263501</v>
      </c>
      <c r="D106" s="32">
        <f>'On Behalf Payment Totals '!D107</f>
        <v>111885</v>
      </c>
      <c r="E106" s="32">
        <f>'On Behalf Payment Totals '!E107</f>
        <v>3349</v>
      </c>
      <c r="F106" s="38">
        <f t="shared" si="1"/>
        <v>1378735</v>
      </c>
    </row>
    <row r="107" spans="1:6" ht="13.2" x14ac:dyDescent="0.25">
      <c r="A107" s="11" t="s">
        <v>211</v>
      </c>
      <c r="B107" s="5" t="s">
        <v>212</v>
      </c>
      <c r="C107" s="32">
        <f>SUM('On Behalf Payment Totals '!C108)</f>
        <v>14473911</v>
      </c>
      <c r="D107" s="32">
        <f>'On Behalf Payment Totals '!D108</f>
        <v>1285787</v>
      </c>
      <c r="E107" s="32">
        <f>'On Behalf Payment Totals '!E108</f>
        <v>38488</v>
      </c>
      <c r="F107" s="38">
        <f t="shared" si="1"/>
        <v>15798186</v>
      </c>
    </row>
    <row r="108" spans="1:6" ht="13.2" x14ac:dyDescent="0.25">
      <c r="A108" s="11" t="s">
        <v>213</v>
      </c>
      <c r="B108" s="5" t="s">
        <v>214</v>
      </c>
      <c r="C108" s="32">
        <f>SUM('On Behalf Payment Totals '!C109)</f>
        <v>2189280</v>
      </c>
      <c r="D108" s="32">
        <f>'On Behalf Payment Totals '!D109</f>
        <v>194601</v>
      </c>
      <c r="E108" s="32">
        <f>'On Behalf Payment Totals '!E109</f>
        <v>5825</v>
      </c>
      <c r="F108" s="38">
        <f t="shared" si="1"/>
        <v>2389706</v>
      </c>
    </row>
    <row r="109" spans="1:6" ht="13.2" x14ac:dyDescent="0.25">
      <c r="A109" s="11" t="s">
        <v>215</v>
      </c>
      <c r="B109" s="5" t="s">
        <v>216</v>
      </c>
      <c r="C109" s="32">
        <f>SUM('On Behalf Payment Totals '!C110)</f>
        <v>4591445</v>
      </c>
      <c r="D109" s="32">
        <f>'On Behalf Payment Totals '!D110</f>
        <v>406615</v>
      </c>
      <c r="E109" s="32">
        <f>'On Behalf Payment Totals '!E110</f>
        <v>12171</v>
      </c>
      <c r="F109" s="38">
        <f t="shared" si="1"/>
        <v>5010231</v>
      </c>
    </row>
    <row r="110" spans="1:6" ht="13.2" x14ac:dyDescent="0.25">
      <c r="A110" s="11" t="s">
        <v>217</v>
      </c>
      <c r="B110" s="5" t="s">
        <v>218</v>
      </c>
      <c r="C110" s="32">
        <f>SUM('On Behalf Payment Totals '!C111)</f>
        <v>6576457</v>
      </c>
      <c r="D110" s="32">
        <f>'On Behalf Payment Totals '!D111</f>
        <v>583911</v>
      </c>
      <c r="E110" s="32">
        <f>'On Behalf Payment Totals '!E111</f>
        <v>17478</v>
      </c>
      <c r="F110" s="38">
        <f t="shared" si="1"/>
        <v>7177846</v>
      </c>
    </row>
    <row r="111" spans="1:6" ht="13.2" x14ac:dyDescent="0.25">
      <c r="A111" s="11" t="s">
        <v>219</v>
      </c>
      <c r="B111" s="5" t="s">
        <v>220</v>
      </c>
      <c r="C111" s="32">
        <f>SUM('On Behalf Payment Totals '!C112)</f>
        <v>1461072</v>
      </c>
      <c r="D111" s="32">
        <f>'On Behalf Payment Totals '!D112</f>
        <v>130453</v>
      </c>
      <c r="E111" s="32">
        <f>'On Behalf Payment Totals '!E112</f>
        <v>3905</v>
      </c>
      <c r="F111" s="38">
        <f t="shared" si="1"/>
        <v>1595430</v>
      </c>
    </row>
    <row r="112" spans="1:6" ht="13.2" x14ac:dyDescent="0.25">
      <c r="A112" s="11" t="s">
        <v>221</v>
      </c>
      <c r="B112" s="5" t="s">
        <v>222</v>
      </c>
      <c r="C112" s="32">
        <f>SUM('On Behalf Payment Totals '!C113)</f>
        <v>3651344</v>
      </c>
      <c r="D112" s="32">
        <f>'On Behalf Payment Totals '!D113</f>
        <v>325173</v>
      </c>
      <c r="E112" s="32">
        <f>'On Behalf Payment Totals '!E113</f>
        <v>9734</v>
      </c>
      <c r="F112" s="38">
        <f t="shared" si="1"/>
        <v>3986251</v>
      </c>
    </row>
    <row r="113" spans="1:6" ht="13.2" x14ac:dyDescent="0.25">
      <c r="A113" s="11" t="s">
        <v>223</v>
      </c>
      <c r="B113" s="5" t="s">
        <v>224</v>
      </c>
      <c r="C113" s="32">
        <f>SUM('On Behalf Payment Totals '!C114)</f>
        <v>2571221</v>
      </c>
      <c r="D113" s="32">
        <f>'On Behalf Payment Totals '!D114</f>
        <v>227532</v>
      </c>
      <c r="E113" s="32">
        <f>'On Behalf Payment Totals '!E114</f>
        <v>6811</v>
      </c>
      <c r="F113" s="38">
        <f t="shared" si="1"/>
        <v>2805564</v>
      </c>
    </row>
    <row r="114" spans="1:6" ht="13.2" x14ac:dyDescent="0.25">
      <c r="A114" s="11" t="s">
        <v>225</v>
      </c>
      <c r="B114" s="5" t="s">
        <v>226</v>
      </c>
      <c r="C114" s="32">
        <f>SUM('On Behalf Payment Totals '!C115)</f>
        <v>10019457</v>
      </c>
      <c r="D114" s="32">
        <f>'On Behalf Payment Totals '!D115</f>
        <v>887407</v>
      </c>
      <c r="E114" s="32">
        <f>'On Behalf Payment Totals '!E115</f>
        <v>26563</v>
      </c>
      <c r="F114" s="38">
        <f t="shared" si="1"/>
        <v>10933427</v>
      </c>
    </row>
    <row r="115" spans="1:6" ht="13.2" x14ac:dyDescent="0.25">
      <c r="A115" s="11" t="s">
        <v>227</v>
      </c>
      <c r="B115" s="5" t="s">
        <v>228</v>
      </c>
      <c r="C115" s="32">
        <f>SUM('On Behalf Payment Totals '!C116)</f>
        <v>3221286</v>
      </c>
      <c r="D115" s="32">
        <f>'On Behalf Payment Totals '!D116</f>
        <v>283976</v>
      </c>
      <c r="E115" s="32">
        <f>'On Behalf Payment Totals '!E116</f>
        <v>8500</v>
      </c>
      <c r="F115" s="38">
        <f t="shared" si="1"/>
        <v>3513762</v>
      </c>
    </row>
    <row r="116" spans="1:6" ht="13.2" x14ac:dyDescent="0.25">
      <c r="A116" s="11" t="s">
        <v>229</v>
      </c>
      <c r="B116" s="5" t="s">
        <v>230</v>
      </c>
      <c r="C116" s="32">
        <f>SUM('On Behalf Payment Totals '!C117)</f>
        <v>2081625</v>
      </c>
      <c r="D116" s="32">
        <f>'On Behalf Payment Totals '!D117</f>
        <v>185362</v>
      </c>
      <c r="E116" s="32">
        <f>'On Behalf Payment Totals '!E117</f>
        <v>5548</v>
      </c>
      <c r="F116" s="38">
        <f t="shared" si="1"/>
        <v>2272535</v>
      </c>
    </row>
    <row r="117" spans="1:6" ht="13.2" x14ac:dyDescent="0.25">
      <c r="A117" s="11" t="s">
        <v>231</v>
      </c>
      <c r="B117" s="5" t="s">
        <v>232</v>
      </c>
      <c r="C117" s="32">
        <f>SUM('On Behalf Payment Totals '!C118)</f>
        <v>5732863</v>
      </c>
      <c r="D117" s="32">
        <f>'On Behalf Payment Totals '!D118</f>
        <v>510892</v>
      </c>
      <c r="E117" s="32">
        <f>'On Behalf Payment Totals '!E118</f>
        <v>15293</v>
      </c>
      <c r="F117" s="38">
        <f t="shared" si="1"/>
        <v>6259048</v>
      </c>
    </row>
    <row r="118" spans="1:6" ht="13.2" x14ac:dyDescent="0.25">
      <c r="A118" s="11" t="s">
        <v>233</v>
      </c>
      <c r="B118" s="5" t="s">
        <v>234</v>
      </c>
      <c r="C118" s="32">
        <f>SUM('On Behalf Payment Totals '!C119)</f>
        <v>1464068</v>
      </c>
      <c r="D118" s="32">
        <f>'On Behalf Payment Totals '!D119</f>
        <v>130606</v>
      </c>
      <c r="E118" s="32">
        <f>'On Behalf Payment Totals '!E119</f>
        <v>3909</v>
      </c>
      <c r="F118" s="38">
        <f t="shared" si="1"/>
        <v>1598583</v>
      </c>
    </row>
    <row r="119" spans="1:6" ht="13.2" x14ac:dyDescent="0.25">
      <c r="A119" s="11" t="s">
        <v>235</v>
      </c>
      <c r="B119" s="5" t="s">
        <v>236</v>
      </c>
      <c r="C119" s="32">
        <f>SUM('On Behalf Payment Totals '!C120)</f>
        <v>3841891</v>
      </c>
      <c r="D119" s="32">
        <f>'On Behalf Payment Totals '!D120</f>
        <v>342525</v>
      </c>
      <c r="E119" s="32">
        <f>'On Behalf Payment Totals '!E120</f>
        <v>10253</v>
      </c>
      <c r="F119" s="38">
        <f t="shared" si="1"/>
        <v>4194669</v>
      </c>
    </row>
    <row r="120" spans="1:6" ht="13.2" x14ac:dyDescent="0.25">
      <c r="A120" s="11" t="s">
        <v>237</v>
      </c>
      <c r="B120" s="5" t="s">
        <v>238</v>
      </c>
      <c r="C120" s="32">
        <f>SUM('On Behalf Payment Totals '!C121)</f>
        <v>1615424</v>
      </c>
      <c r="D120" s="32">
        <f>'On Behalf Payment Totals '!D121</f>
        <v>144089</v>
      </c>
      <c r="E120" s="32">
        <f>'On Behalf Payment Totals '!E121</f>
        <v>4313</v>
      </c>
      <c r="F120" s="38">
        <f t="shared" si="1"/>
        <v>1763826</v>
      </c>
    </row>
    <row r="121" spans="1:6" ht="13.2" x14ac:dyDescent="0.25">
      <c r="A121" s="11" t="s">
        <v>239</v>
      </c>
      <c r="B121" s="5" t="s">
        <v>240</v>
      </c>
      <c r="C121" s="32">
        <f>SUM('On Behalf Payment Totals '!C122)</f>
        <v>1546950</v>
      </c>
      <c r="D121" s="32">
        <f>'On Behalf Payment Totals '!D122</f>
        <v>138264</v>
      </c>
      <c r="E121" s="32">
        <f>'On Behalf Payment Totals '!E122</f>
        <v>4139</v>
      </c>
      <c r="F121" s="38">
        <f t="shared" si="1"/>
        <v>1689353</v>
      </c>
    </row>
    <row r="122" spans="1:6" ht="13.2" x14ac:dyDescent="0.25">
      <c r="A122" s="11" t="s">
        <v>241</v>
      </c>
      <c r="B122" s="5" t="s">
        <v>242</v>
      </c>
      <c r="C122" s="32">
        <f>SUM('On Behalf Payment Totals '!C123)</f>
        <v>2692604</v>
      </c>
      <c r="D122" s="32">
        <f>'On Behalf Payment Totals '!D123</f>
        <v>237171</v>
      </c>
      <c r="E122" s="32">
        <f>'On Behalf Payment Totals '!E123</f>
        <v>7099</v>
      </c>
      <c r="F122" s="38">
        <f t="shared" si="1"/>
        <v>2936874</v>
      </c>
    </row>
    <row r="123" spans="1:6" ht="13.2" x14ac:dyDescent="0.25">
      <c r="A123" s="11" t="s">
        <v>243</v>
      </c>
      <c r="B123" s="5" t="s">
        <v>244</v>
      </c>
      <c r="C123" s="32">
        <f>SUM('On Behalf Payment Totals '!C124)</f>
        <v>5236824</v>
      </c>
      <c r="D123" s="32">
        <f>'On Behalf Payment Totals '!D124</f>
        <v>465327</v>
      </c>
      <c r="E123" s="32">
        <f>'On Behalf Payment Totals '!E124</f>
        <v>13929</v>
      </c>
      <c r="F123" s="38">
        <f t="shared" si="1"/>
        <v>5716080</v>
      </c>
    </row>
    <row r="124" spans="1:6" ht="13.2" x14ac:dyDescent="0.25">
      <c r="A124" s="11" t="s">
        <v>245</v>
      </c>
      <c r="B124" s="5" t="s">
        <v>246</v>
      </c>
      <c r="C124" s="32">
        <f>SUM('On Behalf Payment Totals '!C125)</f>
        <v>2292503</v>
      </c>
      <c r="D124" s="32">
        <f>'On Behalf Payment Totals '!D125</f>
        <v>203609</v>
      </c>
      <c r="E124" s="32">
        <f>'On Behalf Payment Totals '!E125</f>
        <v>6095</v>
      </c>
      <c r="F124" s="38">
        <f t="shared" si="1"/>
        <v>2502207</v>
      </c>
    </row>
    <row r="125" spans="1:6" ht="13.2" x14ac:dyDescent="0.25">
      <c r="A125" s="11" t="s">
        <v>247</v>
      </c>
      <c r="B125" s="5" t="s">
        <v>248</v>
      </c>
      <c r="C125" s="32">
        <f>SUM('On Behalf Payment Totals '!C126)</f>
        <v>5676835</v>
      </c>
      <c r="D125" s="32">
        <f>'On Behalf Payment Totals '!D126</f>
        <v>505529</v>
      </c>
      <c r="E125" s="32">
        <f>'On Behalf Payment Totals '!E126</f>
        <v>15132</v>
      </c>
      <c r="F125" s="38">
        <f t="shared" si="1"/>
        <v>6197496</v>
      </c>
    </row>
    <row r="126" spans="1:6" ht="13.2" x14ac:dyDescent="0.25">
      <c r="A126" s="11" t="s">
        <v>249</v>
      </c>
      <c r="B126" s="5" t="s">
        <v>250</v>
      </c>
      <c r="C126" s="32">
        <f>SUM('On Behalf Payment Totals '!C127)</f>
        <v>2825270</v>
      </c>
      <c r="D126" s="32">
        <f>'On Behalf Payment Totals '!D127</f>
        <v>251082</v>
      </c>
      <c r="E126" s="32">
        <f>'On Behalf Payment Totals '!E127</f>
        <v>7516</v>
      </c>
      <c r="F126" s="38">
        <f t="shared" si="1"/>
        <v>3083868</v>
      </c>
    </row>
    <row r="127" spans="1:6" ht="13.2" x14ac:dyDescent="0.25">
      <c r="A127" s="11" t="s">
        <v>251</v>
      </c>
      <c r="B127" s="5" t="s">
        <v>252</v>
      </c>
      <c r="C127" s="32">
        <f>SUM('On Behalf Payment Totals '!C128)</f>
        <v>6807289</v>
      </c>
      <c r="D127" s="32">
        <f>'On Behalf Payment Totals '!D128</f>
        <v>602666</v>
      </c>
      <c r="E127" s="32">
        <f>'On Behalf Payment Totals '!E128</f>
        <v>18040</v>
      </c>
      <c r="F127" s="38">
        <f t="shared" si="1"/>
        <v>7427995</v>
      </c>
    </row>
    <row r="128" spans="1:6" ht="13.2" x14ac:dyDescent="0.25">
      <c r="A128" s="11" t="s">
        <v>253</v>
      </c>
      <c r="B128" s="5" t="s">
        <v>254</v>
      </c>
      <c r="C128" s="32">
        <f>SUM('On Behalf Payment Totals '!C129)</f>
        <v>2651830</v>
      </c>
      <c r="D128" s="32">
        <f>'On Behalf Payment Totals '!D129</f>
        <v>238488</v>
      </c>
      <c r="E128" s="32">
        <f>'On Behalf Payment Totals '!E129</f>
        <v>7139</v>
      </c>
      <c r="F128" s="38">
        <f t="shared" si="1"/>
        <v>2897457</v>
      </c>
    </row>
    <row r="129" spans="1:6" ht="13.2" x14ac:dyDescent="0.25">
      <c r="A129" s="11" t="s">
        <v>255</v>
      </c>
      <c r="B129" s="5" t="s">
        <v>256</v>
      </c>
      <c r="C129" s="32">
        <f>SUM('On Behalf Payment Totals '!C130)</f>
        <v>955838</v>
      </c>
      <c r="D129" s="32">
        <f>'On Behalf Payment Totals '!D130</f>
        <v>85046</v>
      </c>
      <c r="E129" s="32">
        <f>'On Behalf Payment Totals '!E130</f>
        <v>2546</v>
      </c>
      <c r="F129" s="38">
        <f t="shared" si="1"/>
        <v>1043430</v>
      </c>
    </row>
    <row r="130" spans="1:6" ht="13.2" x14ac:dyDescent="0.25">
      <c r="A130" s="11" t="s">
        <v>257</v>
      </c>
      <c r="B130" s="5" t="s">
        <v>258</v>
      </c>
      <c r="C130" s="32">
        <f>SUM('On Behalf Payment Totals '!C131)</f>
        <v>4376882</v>
      </c>
      <c r="D130" s="32">
        <f>'On Behalf Payment Totals '!D131</f>
        <v>388221</v>
      </c>
      <c r="E130" s="32">
        <f>'On Behalf Payment Totals '!E131</f>
        <v>11621</v>
      </c>
      <c r="F130" s="38">
        <f t="shared" si="1"/>
        <v>4776724</v>
      </c>
    </row>
    <row r="131" spans="1:6" ht="13.2" x14ac:dyDescent="0.25">
      <c r="A131" s="11" t="s">
        <v>259</v>
      </c>
      <c r="B131" s="5" t="s">
        <v>260</v>
      </c>
      <c r="C131" s="32">
        <f>SUM('On Behalf Payment Totals '!C132)</f>
        <v>17863454</v>
      </c>
      <c r="D131" s="32">
        <f>'On Behalf Payment Totals '!D132</f>
        <v>1593261</v>
      </c>
      <c r="E131" s="32">
        <f>'On Behalf Payment Totals '!E132</f>
        <v>47692</v>
      </c>
      <c r="F131" s="38">
        <f t="shared" si="1"/>
        <v>19504407</v>
      </c>
    </row>
    <row r="132" spans="1:6" ht="13.2" x14ac:dyDescent="0.25">
      <c r="A132" s="11" t="s">
        <v>261</v>
      </c>
      <c r="B132" s="5" t="s">
        <v>262</v>
      </c>
      <c r="C132" s="32">
        <f>SUM('On Behalf Payment Totals '!C133)</f>
        <v>2296293</v>
      </c>
      <c r="D132" s="32">
        <f>'On Behalf Payment Totals '!D133</f>
        <v>203868</v>
      </c>
      <c r="E132" s="32">
        <f>'On Behalf Payment Totals '!E133</f>
        <v>6102</v>
      </c>
      <c r="F132" s="38">
        <f t="shared" ref="F132:F173" si="2">SUM(C132:E132)</f>
        <v>2506263</v>
      </c>
    </row>
    <row r="133" spans="1:6" ht="13.2" x14ac:dyDescent="0.25">
      <c r="A133" s="11" t="s">
        <v>263</v>
      </c>
      <c r="B133" s="5" t="s">
        <v>264</v>
      </c>
      <c r="C133" s="32">
        <f>SUM('On Behalf Payment Totals '!C134)</f>
        <v>8782653</v>
      </c>
      <c r="D133" s="32">
        <f>'On Behalf Payment Totals '!D134</f>
        <v>777373</v>
      </c>
      <c r="E133" s="32">
        <f>'On Behalf Payment Totals '!E134</f>
        <v>23269</v>
      </c>
      <c r="F133" s="38">
        <f t="shared" si="2"/>
        <v>9583295</v>
      </c>
    </row>
    <row r="134" spans="1:6" ht="13.2" x14ac:dyDescent="0.25">
      <c r="A134" s="11" t="s">
        <v>265</v>
      </c>
      <c r="B134" s="5" t="s">
        <v>266</v>
      </c>
      <c r="C134" s="32">
        <f>SUM('On Behalf Payment Totals '!C135)</f>
        <v>950833</v>
      </c>
      <c r="D134" s="32">
        <f>'On Behalf Payment Totals '!D135</f>
        <v>85036</v>
      </c>
      <c r="E134" s="32">
        <f>'On Behalf Payment Totals '!E135</f>
        <v>2545</v>
      </c>
      <c r="F134" s="38">
        <f t="shared" si="2"/>
        <v>1038414</v>
      </c>
    </row>
    <row r="135" spans="1:6" ht="13.2" x14ac:dyDescent="0.25">
      <c r="A135" s="11" t="s">
        <v>267</v>
      </c>
      <c r="B135" s="5" t="s">
        <v>268</v>
      </c>
      <c r="C135" s="32">
        <f>SUM('On Behalf Payment Totals '!C136)</f>
        <v>4912137</v>
      </c>
      <c r="D135" s="32">
        <f>'On Behalf Payment Totals '!D136</f>
        <v>435762</v>
      </c>
      <c r="E135" s="32">
        <f>'On Behalf Payment Totals '!E136</f>
        <v>13044</v>
      </c>
      <c r="F135" s="38">
        <f t="shared" si="2"/>
        <v>5360943</v>
      </c>
    </row>
    <row r="136" spans="1:6" ht="13.2" x14ac:dyDescent="0.25">
      <c r="A136" s="11" t="s">
        <v>269</v>
      </c>
      <c r="B136" s="5" t="s">
        <v>270</v>
      </c>
      <c r="C136" s="32">
        <f>SUM('On Behalf Payment Totals '!C137)</f>
        <v>1245823</v>
      </c>
      <c r="D136" s="32">
        <f>'On Behalf Payment Totals '!D137</f>
        <v>110500</v>
      </c>
      <c r="E136" s="32">
        <f>'On Behalf Payment Totals '!E137</f>
        <v>3308</v>
      </c>
      <c r="F136" s="38">
        <f t="shared" si="2"/>
        <v>1359631</v>
      </c>
    </row>
    <row r="137" spans="1:6" ht="13.2" x14ac:dyDescent="0.25">
      <c r="A137" s="11" t="s">
        <v>271</v>
      </c>
      <c r="B137" s="5" t="s">
        <v>272</v>
      </c>
      <c r="C137" s="32">
        <f>SUM('On Behalf Payment Totals '!C138)</f>
        <v>997481</v>
      </c>
      <c r="D137" s="32">
        <f>'On Behalf Payment Totals '!D138</f>
        <v>91034</v>
      </c>
      <c r="E137" s="32">
        <f>'On Behalf Payment Totals '!E138</f>
        <v>2725</v>
      </c>
      <c r="F137" s="38">
        <f t="shared" si="2"/>
        <v>1091240</v>
      </c>
    </row>
    <row r="138" spans="1:6" ht="13.2" x14ac:dyDescent="0.25">
      <c r="A138" s="11" t="s">
        <v>273</v>
      </c>
      <c r="B138" s="5" t="s">
        <v>274</v>
      </c>
      <c r="C138" s="32">
        <f>SUM('On Behalf Payment Totals '!C139)</f>
        <v>2779139</v>
      </c>
      <c r="D138" s="32">
        <f>'On Behalf Payment Totals '!D139</f>
        <v>247700</v>
      </c>
      <c r="E138" s="32">
        <f>'On Behalf Payment Totals '!E139</f>
        <v>7414</v>
      </c>
      <c r="F138" s="38">
        <f t="shared" si="2"/>
        <v>3034253</v>
      </c>
    </row>
    <row r="139" spans="1:6" ht="13.2" x14ac:dyDescent="0.25">
      <c r="A139" s="11" t="s">
        <v>275</v>
      </c>
      <c r="B139" s="5" t="s">
        <v>276</v>
      </c>
      <c r="C139" s="32">
        <f>SUM('On Behalf Payment Totals '!C140)</f>
        <v>4571435</v>
      </c>
      <c r="D139" s="32">
        <f>'On Behalf Payment Totals '!D140</f>
        <v>405652</v>
      </c>
      <c r="E139" s="32">
        <f>'On Behalf Payment Totals '!E140</f>
        <v>12142</v>
      </c>
      <c r="F139" s="38">
        <f t="shared" si="2"/>
        <v>4989229</v>
      </c>
    </row>
    <row r="140" spans="1:6" ht="13.2" x14ac:dyDescent="0.25">
      <c r="A140" s="11" t="s">
        <v>277</v>
      </c>
      <c r="B140" s="5" t="s">
        <v>278</v>
      </c>
      <c r="C140" s="32">
        <f>SUM('On Behalf Payment Totals '!C141)</f>
        <v>9228784</v>
      </c>
      <c r="D140" s="32">
        <f>'On Behalf Payment Totals '!D141</f>
        <v>817543</v>
      </c>
      <c r="E140" s="32">
        <f>'On Behalf Payment Totals '!E141</f>
        <v>24472</v>
      </c>
      <c r="F140" s="38">
        <f t="shared" si="2"/>
        <v>10070799</v>
      </c>
    </row>
    <row r="141" spans="1:6" ht="13.2" x14ac:dyDescent="0.25">
      <c r="A141" s="11" t="s">
        <v>279</v>
      </c>
      <c r="B141" s="5" t="s">
        <v>280</v>
      </c>
      <c r="C141" s="32">
        <f>SUM('On Behalf Payment Totals '!C142)</f>
        <v>2086539</v>
      </c>
      <c r="D141" s="32">
        <f>'On Behalf Payment Totals '!D142</f>
        <v>183295</v>
      </c>
      <c r="E141" s="32">
        <f>'On Behalf Payment Totals '!E142</f>
        <v>5487</v>
      </c>
      <c r="F141" s="38">
        <f t="shared" si="2"/>
        <v>2275321</v>
      </c>
    </row>
    <row r="142" spans="1:6" ht="13.2" x14ac:dyDescent="0.25">
      <c r="A142" s="11" t="s">
        <v>281</v>
      </c>
      <c r="B142" s="5" t="s">
        <v>282</v>
      </c>
      <c r="C142" s="32">
        <f>SUM('On Behalf Payment Totals '!C143)</f>
        <v>728925</v>
      </c>
      <c r="D142" s="32">
        <f>'On Behalf Payment Totals '!D143</f>
        <v>64068</v>
      </c>
      <c r="E142" s="32">
        <f>'On Behalf Payment Totals '!E143</f>
        <v>1918</v>
      </c>
      <c r="F142" s="38">
        <f t="shared" si="2"/>
        <v>794911</v>
      </c>
    </row>
    <row r="143" spans="1:6" ht="13.2" x14ac:dyDescent="0.25">
      <c r="A143" s="11" t="s">
        <v>283</v>
      </c>
      <c r="B143" s="5" t="s">
        <v>284</v>
      </c>
      <c r="C143" s="32">
        <f>SUM('On Behalf Payment Totals '!C144)</f>
        <v>2520228</v>
      </c>
      <c r="D143" s="32">
        <f>'On Behalf Payment Totals '!D144</f>
        <v>223933</v>
      </c>
      <c r="E143" s="32">
        <f>'On Behalf Payment Totals '!E144</f>
        <v>6703</v>
      </c>
      <c r="F143" s="38">
        <f t="shared" si="2"/>
        <v>2750864</v>
      </c>
    </row>
    <row r="144" spans="1:6" ht="13.2" x14ac:dyDescent="0.25">
      <c r="A144" s="11" t="s">
        <v>285</v>
      </c>
      <c r="B144" s="5" t="s">
        <v>286</v>
      </c>
      <c r="C144" s="32">
        <f>SUM('On Behalf Payment Totals '!C145)</f>
        <v>9920394</v>
      </c>
      <c r="D144" s="32">
        <f>'On Behalf Payment Totals '!D145</f>
        <v>880037</v>
      </c>
      <c r="E144" s="32">
        <f>'On Behalf Payment Totals '!E145</f>
        <v>26342</v>
      </c>
      <c r="F144" s="38">
        <f t="shared" si="2"/>
        <v>10826773</v>
      </c>
    </row>
    <row r="145" spans="1:6" ht="13.2" x14ac:dyDescent="0.25">
      <c r="A145" s="11" t="s">
        <v>287</v>
      </c>
      <c r="B145" s="5" t="s">
        <v>288</v>
      </c>
      <c r="C145" s="32">
        <f>SUM('On Behalf Payment Totals '!C146)</f>
        <v>1544249</v>
      </c>
      <c r="D145" s="32">
        <f>'On Behalf Payment Totals '!D146</f>
        <v>137811</v>
      </c>
      <c r="E145" s="32">
        <f>'On Behalf Payment Totals '!E146</f>
        <v>4125</v>
      </c>
      <c r="F145" s="38">
        <f t="shared" si="2"/>
        <v>1686185</v>
      </c>
    </row>
    <row r="146" spans="1:6" ht="13.2" x14ac:dyDescent="0.25">
      <c r="A146" s="11" t="s">
        <v>289</v>
      </c>
      <c r="B146" s="5" t="s">
        <v>290</v>
      </c>
      <c r="C146" s="32">
        <f>SUM('On Behalf Payment Totals '!C147)</f>
        <v>580880</v>
      </c>
      <c r="D146" s="32">
        <f>'On Behalf Payment Totals '!D147</f>
        <v>51448</v>
      </c>
      <c r="E146" s="32">
        <f>'On Behalf Payment Totals '!E147</f>
        <v>1540</v>
      </c>
      <c r="F146" s="38">
        <f t="shared" si="2"/>
        <v>633868</v>
      </c>
    </row>
    <row r="147" spans="1:6" ht="13.2" x14ac:dyDescent="0.25">
      <c r="A147" s="11" t="s">
        <v>291</v>
      </c>
      <c r="B147" s="5" t="s">
        <v>292</v>
      </c>
      <c r="C147" s="32">
        <f>SUM('On Behalf Payment Totals '!C148)</f>
        <v>3701821</v>
      </c>
      <c r="D147" s="32">
        <f>'On Behalf Payment Totals '!D148</f>
        <v>328933</v>
      </c>
      <c r="E147" s="32">
        <f>'On Behalf Payment Totals '!E148</f>
        <v>9846</v>
      </c>
      <c r="F147" s="38">
        <f t="shared" si="2"/>
        <v>4040600</v>
      </c>
    </row>
    <row r="148" spans="1:6" ht="13.2" x14ac:dyDescent="0.25">
      <c r="A148" s="11" t="s">
        <v>293</v>
      </c>
      <c r="B148" s="5" t="s">
        <v>294</v>
      </c>
      <c r="C148" s="32">
        <f>SUM('On Behalf Payment Totals '!C149)</f>
        <v>3842841</v>
      </c>
      <c r="D148" s="32">
        <f>'On Behalf Payment Totals '!D149</f>
        <v>342173</v>
      </c>
      <c r="E148" s="32">
        <f>'On Behalf Payment Totals '!E149</f>
        <v>10242</v>
      </c>
      <c r="F148" s="38">
        <f t="shared" si="2"/>
        <v>4195256</v>
      </c>
    </row>
    <row r="149" spans="1:6" ht="13.2" x14ac:dyDescent="0.25">
      <c r="A149" s="11" t="s">
        <v>295</v>
      </c>
      <c r="B149" s="5" t="s">
        <v>296</v>
      </c>
      <c r="C149" s="32">
        <f>SUM('On Behalf Payment Totals '!C150)</f>
        <v>3888130</v>
      </c>
      <c r="D149" s="32">
        <f>'On Behalf Payment Totals '!D150</f>
        <v>346700</v>
      </c>
      <c r="E149" s="32">
        <f>'On Behalf Payment Totals '!E150</f>
        <v>10378</v>
      </c>
      <c r="F149" s="38">
        <f t="shared" si="2"/>
        <v>4245208</v>
      </c>
    </row>
    <row r="150" spans="1:6" ht="13.2" x14ac:dyDescent="0.25">
      <c r="A150" s="11" t="s">
        <v>297</v>
      </c>
      <c r="B150" s="5" t="s">
        <v>298</v>
      </c>
      <c r="C150" s="32">
        <f>SUM('On Behalf Payment Totals '!C151)</f>
        <v>3084166</v>
      </c>
      <c r="D150" s="32">
        <f>'On Behalf Payment Totals '!D151</f>
        <v>274998</v>
      </c>
      <c r="E150" s="32">
        <f>'On Behalf Payment Totals '!E151</f>
        <v>8232</v>
      </c>
      <c r="F150" s="38">
        <f t="shared" si="2"/>
        <v>3367396</v>
      </c>
    </row>
    <row r="151" spans="1:6" ht="13.2" x14ac:dyDescent="0.25">
      <c r="A151" s="11" t="s">
        <v>299</v>
      </c>
      <c r="B151" s="5" t="s">
        <v>300</v>
      </c>
      <c r="C151" s="32">
        <f>SUM('On Behalf Payment Totals '!C152)</f>
        <v>1270740</v>
      </c>
      <c r="D151" s="32">
        <f>'On Behalf Payment Totals '!D152</f>
        <v>113619</v>
      </c>
      <c r="E151" s="32">
        <f>'On Behalf Payment Totals '!E152</f>
        <v>3401</v>
      </c>
      <c r="F151" s="38">
        <f t="shared" si="2"/>
        <v>1387760</v>
      </c>
    </row>
    <row r="152" spans="1:6" ht="13.2" x14ac:dyDescent="0.25">
      <c r="A152" s="11" t="s">
        <v>301</v>
      </c>
      <c r="B152" s="5" t="s">
        <v>302</v>
      </c>
      <c r="C152" s="32">
        <f>SUM('On Behalf Payment Totals '!C153)</f>
        <v>696194</v>
      </c>
      <c r="D152" s="32">
        <f>'On Behalf Payment Totals '!D153</f>
        <v>61090</v>
      </c>
      <c r="E152" s="32">
        <f>'On Behalf Payment Totals '!E153</f>
        <v>1829</v>
      </c>
      <c r="F152" s="38">
        <f t="shared" si="2"/>
        <v>759113</v>
      </c>
    </row>
    <row r="153" spans="1:6" ht="13.2" x14ac:dyDescent="0.25">
      <c r="A153" s="11" t="s">
        <v>303</v>
      </c>
      <c r="B153" s="5" t="s">
        <v>304</v>
      </c>
      <c r="C153" s="32">
        <f>SUM('On Behalf Payment Totals '!C154)</f>
        <v>13748862</v>
      </c>
      <c r="D153" s="32">
        <f>'On Behalf Payment Totals '!D154</f>
        <v>1223684</v>
      </c>
      <c r="E153" s="32">
        <f>'On Behalf Payment Totals '!E154</f>
        <v>36629</v>
      </c>
      <c r="F153" s="38">
        <f t="shared" si="2"/>
        <v>15009175</v>
      </c>
    </row>
    <row r="154" spans="1:6" ht="13.2" x14ac:dyDescent="0.25">
      <c r="A154" s="11" t="s">
        <v>305</v>
      </c>
      <c r="B154" s="5" t="s">
        <v>306</v>
      </c>
      <c r="C154" s="32">
        <f>SUM('On Behalf Payment Totals '!C155)</f>
        <v>10114961</v>
      </c>
      <c r="D154" s="32">
        <f>'On Behalf Payment Totals '!D155</f>
        <v>898771</v>
      </c>
      <c r="E154" s="32">
        <f>'On Behalf Payment Totals '!E155</f>
        <v>26901</v>
      </c>
      <c r="F154" s="38">
        <f t="shared" si="2"/>
        <v>11040633</v>
      </c>
    </row>
    <row r="155" spans="1:6" ht="13.2" x14ac:dyDescent="0.25">
      <c r="A155" s="11" t="s">
        <v>307</v>
      </c>
      <c r="B155" s="5" t="s">
        <v>308</v>
      </c>
      <c r="C155" s="32">
        <f>SUM('On Behalf Payment Totals '!C156)</f>
        <v>4315978</v>
      </c>
      <c r="D155" s="32">
        <f>'On Behalf Payment Totals '!D156</f>
        <v>383007</v>
      </c>
      <c r="E155" s="32">
        <f>'On Behalf Payment Totals '!E156</f>
        <v>11465</v>
      </c>
      <c r="F155" s="38">
        <f t="shared" si="2"/>
        <v>4710450</v>
      </c>
    </row>
    <row r="156" spans="1:6" ht="13.2" x14ac:dyDescent="0.25">
      <c r="A156" s="11" t="s">
        <v>309</v>
      </c>
      <c r="B156" s="5" t="s">
        <v>310</v>
      </c>
      <c r="C156" s="32">
        <f>SUM('On Behalf Payment Totals '!C157)</f>
        <v>2293647</v>
      </c>
      <c r="D156" s="32">
        <f>'On Behalf Payment Totals '!D157</f>
        <v>202809</v>
      </c>
      <c r="E156" s="32">
        <f>'On Behalf Payment Totals '!E157</f>
        <v>6071</v>
      </c>
      <c r="F156" s="38">
        <f t="shared" si="2"/>
        <v>2502527</v>
      </c>
    </row>
    <row r="157" spans="1:6" ht="13.2" x14ac:dyDescent="0.25">
      <c r="A157" s="11" t="s">
        <v>311</v>
      </c>
      <c r="B157" s="5" t="s">
        <v>312</v>
      </c>
      <c r="C157" s="32">
        <f>SUM('On Behalf Payment Totals '!C158)</f>
        <v>407023</v>
      </c>
      <c r="D157" s="32">
        <f>'On Behalf Payment Totals '!D158</f>
        <v>35900</v>
      </c>
      <c r="E157" s="32">
        <f>'On Behalf Payment Totals '!E158</f>
        <v>1075</v>
      </c>
      <c r="F157" s="38">
        <f t="shared" si="2"/>
        <v>443998</v>
      </c>
    </row>
    <row r="158" spans="1:6" ht="13.2" x14ac:dyDescent="0.25">
      <c r="A158" s="11" t="s">
        <v>313</v>
      </c>
      <c r="B158" s="5" t="s">
        <v>314</v>
      </c>
      <c r="C158" s="32">
        <f>SUM('On Behalf Payment Totals '!C159)</f>
        <v>4419346</v>
      </c>
      <c r="D158" s="32">
        <f>'On Behalf Payment Totals '!D159</f>
        <v>389466</v>
      </c>
      <c r="E158" s="32">
        <f>'On Behalf Payment Totals '!E159</f>
        <v>11658</v>
      </c>
      <c r="F158" s="38">
        <f t="shared" si="2"/>
        <v>4820470</v>
      </c>
    </row>
    <row r="159" spans="1:6" ht="13.2" x14ac:dyDescent="0.25">
      <c r="A159" s="11" t="s">
        <v>315</v>
      </c>
      <c r="B159" s="5" t="s">
        <v>316</v>
      </c>
      <c r="C159" s="32">
        <f>SUM('On Behalf Payment Totals '!C160)</f>
        <v>3610192</v>
      </c>
      <c r="D159" s="32">
        <f>'On Behalf Payment Totals '!D160</f>
        <v>319042</v>
      </c>
      <c r="E159" s="32">
        <f>'On Behalf Payment Totals '!E160</f>
        <v>9550</v>
      </c>
      <c r="F159" s="38">
        <f t="shared" si="2"/>
        <v>3938784</v>
      </c>
    </row>
    <row r="160" spans="1:6" ht="13.2" x14ac:dyDescent="0.25">
      <c r="A160" s="11" t="s">
        <v>317</v>
      </c>
      <c r="B160" s="5" t="s">
        <v>318</v>
      </c>
      <c r="C160" s="32">
        <f>SUM('On Behalf Payment Totals '!C161)</f>
        <v>2344972</v>
      </c>
      <c r="D160" s="32">
        <f>'On Behalf Payment Totals '!D161</f>
        <v>208273</v>
      </c>
      <c r="E160" s="32">
        <f>'On Behalf Payment Totals '!E161</f>
        <v>6234</v>
      </c>
      <c r="F160" s="38">
        <f t="shared" si="2"/>
        <v>2559479</v>
      </c>
    </row>
    <row r="161" spans="1:6" ht="13.2" x14ac:dyDescent="0.25">
      <c r="A161" s="11" t="s">
        <v>319</v>
      </c>
      <c r="B161" s="5" t="s">
        <v>320</v>
      </c>
      <c r="C161" s="32">
        <f>SUM('On Behalf Payment Totals '!C162)</f>
        <v>2841407</v>
      </c>
      <c r="D161" s="32">
        <f>'On Behalf Payment Totals '!D162</f>
        <v>252916</v>
      </c>
      <c r="E161" s="32">
        <f>'On Behalf Payment Totals '!E162</f>
        <v>7571</v>
      </c>
      <c r="F161" s="38">
        <f t="shared" si="2"/>
        <v>3101894</v>
      </c>
    </row>
    <row r="162" spans="1:6" ht="13.2" x14ac:dyDescent="0.25">
      <c r="A162" s="11" t="s">
        <v>321</v>
      </c>
      <c r="B162" s="5" t="s">
        <v>322</v>
      </c>
      <c r="C162" s="32">
        <f>SUM('On Behalf Payment Totals '!C163)</f>
        <v>1310668</v>
      </c>
      <c r="D162" s="32">
        <f>'On Behalf Payment Totals '!D163</f>
        <v>117212</v>
      </c>
      <c r="E162" s="32">
        <f>'On Behalf Payment Totals '!E163</f>
        <v>3509</v>
      </c>
      <c r="F162" s="38">
        <f t="shared" si="2"/>
        <v>1431389</v>
      </c>
    </row>
    <row r="163" spans="1:6" ht="13.2" x14ac:dyDescent="0.25">
      <c r="A163" s="11" t="s">
        <v>323</v>
      </c>
      <c r="B163" s="5" t="s">
        <v>324</v>
      </c>
      <c r="C163" s="32">
        <f>SUM('On Behalf Payment Totals '!C164)</f>
        <v>3025019</v>
      </c>
      <c r="D163" s="32">
        <f>'On Behalf Payment Totals '!D164</f>
        <v>267830</v>
      </c>
      <c r="E163" s="32">
        <f>'On Behalf Payment Totals '!E164</f>
        <v>8017</v>
      </c>
      <c r="F163" s="38">
        <f t="shared" si="2"/>
        <v>3300866</v>
      </c>
    </row>
    <row r="164" spans="1:6" ht="13.2" x14ac:dyDescent="0.25">
      <c r="A164" s="11" t="s">
        <v>325</v>
      </c>
      <c r="B164" s="5" t="s">
        <v>326</v>
      </c>
      <c r="C164" s="32">
        <f>SUM('On Behalf Payment Totals '!C165)</f>
        <v>2901186</v>
      </c>
      <c r="D164" s="32">
        <f>'On Behalf Payment Totals '!D165</f>
        <v>258261</v>
      </c>
      <c r="E164" s="32">
        <f>'On Behalf Payment Totals '!E165</f>
        <v>7731</v>
      </c>
      <c r="F164" s="38">
        <f t="shared" si="2"/>
        <v>3167178</v>
      </c>
    </row>
    <row r="165" spans="1:6" ht="13.2" x14ac:dyDescent="0.25">
      <c r="A165" s="11" t="s">
        <v>327</v>
      </c>
      <c r="B165" s="5" t="s">
        <v>328</v>
      </c>
      <c r="C165" s="32">
        <f>SUM('On Behalf Payment Totals '!C166)</f>
        <v>23727032</v>
      </c>
      <c r="D165" s="32">
        <f>'On Behalf Payment Totals '!D166</f>
        <v>2105143</v>
      </c>
      <c r="E165" s="32">
        <f>'On Behalf Payment Totals '!E166</f>
        <v>63014</v>
      </c>
      <c r="F165" s="38">
        <f t="shared" si="2"/>
        <v>25895189</v>
      </c>
    </row>
    <row r="166" spans="1:6" ht="13.2" x14ac:dyDescent="0.25">
      <c r="A166" s="11" t="s">
        <v>329</v>
      </c>
      <c r="B166" s="5" t="s">
        <v>330</v>
      </c>
      <c r="C166" s="32">
        <f>SUM('On Behalf Payment Totals '!C167)</f>
        <v>2608384</v>
      </c>
      <c r="D166" s="32">
        <f>'On Behalf Payment Totals '!D167</f>
        <v>230688</v>
      </c>
      <c r="E166" s="32">
        <f>'On Behalf Payment Totals '!E167</f>
        <v>6905</v>
      </c>
      <c r="F166" s="38">
        <f t="shared" si="2"/>
        <v>2845977</v>
      </c>
    </row>
    <row r="167" spans="1:6" ht="13.2" x14ac:dyDescent="0.25">
      <c r="A167" s="11" t="s">
        <v>331</v>
      </c>
      <c r="B167" s="5" t="s">
        <v>332</v>
      </c>
      <c r="C167" s="32">
        <f>SUM('On Behalf Payment Totals '!C168)</f>
        <v>3763703</v>
      </c>
      <c r="D167" s="32">
        <f>'On Behalf Payment Totals '!D168</f>
        <v>333698</v>
      </c>
      <c r="E167" s="32">
        <f>'On Behalf Payment Totals '!E168</f>
        <v>9989</v>
      </c>
      <c r="F167" s="38">
        <f t="shared" si="2"/>
        <v>4107390</v>
      </c>
    </row>
    <row r="168" spans="1:6" ht="13.2" x14ac:dyDescent="0.25">
      <c r="A168" s="11" t="s">
        <v>333</v>
      </c>
      <c r="B168" s="5" t="s">
        <v>334</v>
      </c>
      <c r="C168" s="32">
        <f>SUM('On Behalf Payment Totals '!C169)</f>
        <v>2768614</v>
      </c>
      <c r="D168" s="32">
        <f>'On Behalf Payment Totals '!D169</f>
        <v>246349</v>
      </c>
      <c r="E168" s="32">
        <f>'On Behalf Payment Totals '!E169</f>
        <v>7374</v>
      </c>
      <c r="F168" s="38">
        <f t="shared" si="2"/>
        <v>3022337</v>
      </c>
    </row>
    <row r="169" spans="1:6" ht="13.2" x14ac:dyDescent="0.25">
      <c r="A169" s="11" t="s">
        <v>335</v>
      </c>
      <c r="B169" s="5" t="s">
        <v>336</v>
      </c>
      <c r="C169" s="32">
        <f>SUM('On Behalf Payment Totals '!C170)</f>
        <v>4989721</v>
      </c>
      <c r="D169" s="32">
        <f>'On Behalf Payment Totals '!D170</f>
        <v>443560</v>
      </c>
      <c r="E169" s="32">
        <f>'On Behalf Payment Totals '!E170</f>
        <v>13277</v>
      </c>
      <c r="F169" s="38">
        <f t="shared" si="2"/>
        <v>5446558</v>
      </c>
    </row>
    <row r="170" spans="1:6" ht="13.2" x14ac:dyDescent="0.25">
      <c r="A170" s="11" t="s">
        <v>337</v>
      </c>
      <c r="B170" s="5" t="s">
        <v>338</v>
      </c>
      <c r="C170" s="32">
        <f>SUM('On Behalf Payment Totals '!C171)</f>
        <v>1038010</v>
      </c>
      <c r="D170" s="32">
        <f>'On Behalf Payment Totals '!D171</f>
        <v>91572</v>
      </c>
      <c r="E170" s="32">
        <f>'On Behalf Payment Totals '!E171</f>
        <v>2741</v>
      </c>
      <c r="F170" s="38">
        <f t="shared" si="2"/>
        <v>1132323</v>
      </c>
    </row>
    <row r="171" spans="1:6" ht="13.2" x14ac:dyDescent="0.25">
      <c r="A171" s="11" t="s">
        <v>339</v>
      </c>
      <c r="B171" s="5" t="s">
        <v>340</v>
      </c>
      <c r="C171" s="32">
        <f>SUM('On Behalf Payment Totals '!C172)</f>
        <v>1179037</v>
      </c>
      <c r="D171" s="32">
        <f>'On Behalf Payment Totals '!D172</f>
        <v>104391</v>
      </c>
      <c r="E171" s="32">
        <f>'On Behalf Payment Totals '!E172</f>
        <v>3125</v>
      </c>
      <c r="F171" s="38">
        <f t="shared" si="2"/>
        <v>1286553</v>
      </c>
    </row>
    <row r="172" spans="1:6" ht="13.2" x14ac:dyDescent="0.25">
      <c r="A172" s="11" t="s">
        <v>341</v>
      </c>
      <c r="B172" s="5" t="s">
        <v>342</v>
      </c>
      <c r="C172" s="32">
        <f>SUM('On Behalf Payment Totals '!C173)</f>
        <v>1853959</v>
      </c>
      <c r="D172" s="32">
        <f>'On Behalf Payment Totals '!D173</f>
        <v>165356</v>
      </c>
      <c r="E172" s="32">
        <f>'On Behalf Payment Totals '!E173</f>
        <v>4950</v>
      </c>
      <c r="F172" s="38">
        <f t="shared" si="2"/>
        <v>2024265</v>
      </c>
    </row>
    <row r="173" spans="1:6" thickBot="1" x14ac:dyDescent="0.3">
      <c r="A173" s="11" t="s">
        <v>343</v>
      </c>
      <c r="B173" s="5" t="s">
        <v>344</v>
      </c>
      <c r="C173" s="32">
        <f>SUM('On Behalf Payment Totals '!C174)</f>
        <v>6021833</v>
      </c>
      <c r="D173" s="32">
        <f>'On Behalf Payment Totals '!D174</f>
        <v>534517</v>
      </c>
      <c r="E173" s="32">
        <f>'On Behalf Payment Totals '!E174</f>
        <v>16000</v>
      </c>
      <c r="F173" s="38">
        <f t="shared" si="2"/>
        <v>6572350</v>
      </c>
    </row>
    <row r="174" spans="1:6" s="3" customFormat="1" thickBot="1" x14ac:dyDescent="0.3">
      <c r="A174" s="12"/>
      <c r="B174" s="29" t="s">
        <v>365</v>
      </c>
      <c r="C174" s="21">
        <f>SUM(C3:C173)</f>
        <v>1040456443</v>
      </c>
      <c r="D174" s="21">
        <f>SUM(D3:D173)</f>
        <v>92450760</v>
      </c>
      <c r="E174" s="21">
        <f>SUM(E3:E173)</f>
        <v>2767355</v>
      </c>
      <c r="F174" s="25">
        <f>SUM(F3:F173)</f>
        <v>1135674558</v>
      </c>
    </row>
    <row r="175" spans="1:6" ht="17.399999999999999" customHeight="1" x14ac:dyDescent="0.25">
      <c r="A175" s="43" t="str">
        <f>'On Behalf Payment Totals '!A176</f>
        <v>NOTE: The final TRS On Behalf Payments comes from the "Schedule of Employer Allocations (Schedule A &amp; Appendix A)" in the most recent "GASB 68 &amp; GASB 75- Auditor's Report as posted on the</v>
      </c>
      <c r="B175"/>
      <c r="C175"/>
      <c r="D175"/>
      <c r="E175"/>
      <c r="F175"/>
    </row>
    <row r="176" spans="1:6" ht="15" x14ac:dyDescent="0.25">
      <c r="A176" s="44" t="str">
        <f>'On Behalf Payment Totals '!K176</f>
        <v>Teachers' Retirement System Kentucky website</v>
      </c>
      <c r="B176"/>
      <c r="C176"/>
      <c r="D176"/>
      <c r="E176"/>
      <c r="F176"/>
    </row>
    <row r="177" spans="1:5" ht="23.7" customHeight="1" x14ac:dyDescent="0.3">
      <c r="A177" s="17" t="str">
        <f>'On Behalf Payment Totals '!A178</f>
        <v>Key Code:</v>
      </c>
      <c r="B177" s="18"/>
    </row>
    <row r="178" spans="1:5" ht="13.2" x14ac:dyDescent="0.25">
      <c r="A178" s="13" t="str">
        <f>'On Behalf Payment Totals '!A179</f>
        <v>District #:  District assigned KDE number</v>
      </c>
      <c r="B178" s="9"/>
      <c r="C178" s="9"/>
      <c r="D178" s="9"/>
      <c r="E178" s="9"/>
    </row>
    <row r="179" spans="1:5" ht="13.2" x14ac:dyDescent="0.25">
      <c r="A179" s="13" t="str">
        <f>'On Behalf Payment Totals '!A180</f>
        <v>District Name:  Name of district</v>
      </c>
      <c r="B179" s="9"/>
      <c r="C179" s="9"/>
      <c r="D179" s="9"/>
      <c r="E179" s="9"/>
    </row>
    <row r="180" spans="1:5" ht="13.2" x14ac:dyDescent="0.25">
      <c r="A180" s="13" t="str">
        <f>'On Behalf Payment Totals '!A181</f>
        <v>TRS - GASB 68 - Schedule A:  Teachers' Retirement System's On-Behalf Payment (NOTE: These totals are from the "Schedule A".)</v>
      </c>
      <c r="B180" s="9"/>
      <c r="C180" s="9"/>
      <c r="D180" s="9"/>
      <c r="E180" s="9"/>
    </row>
    <row r="181" spans="1:5" ht="13.2" x14ac:dyDescent="0.25">
      <c r="A181" s="13" t="str">
        <f>'On Behalf Payment Totals '!A183</f>
        <v>TRS - GASB 75 - LIF Appendix A: Teachers' Retirement System's On-Behalf Payment (NOTE: The Life Insurance Fund (LIF) State Totals are from the "Appendix A" report)</v>
      </c>
      <c r="B181" s="9"/>
      <c r="C181" s="9"/>
      <c r="D181" s="9"/>
      <c r="E181" s="9"/>
    </row>
    <row r="182" spans="1:5" ht="13.2" x14ac:dyDescent="0.25">
      <c r="A182" s="13" t="str">
        <f>'On Behalf Payment Totals '!A184</f>
        <v>Health Insurance: State payment for Health Insurance made on behalf of the school districts provided from KHRIS bill.</v>
      </c>
      <c r="B182" s="9"/>
      <c r="C182" s="9"/>
      <c r="D182" s="9"/>
      <c r="E182" s="9"/>
    </row>
    <row r="183" spans="1:5" ht="13.2" x14ac:dyDescent="0.25">
      <c r="A183" s="13" t="str">
        <f>'On Behalf Payment Totals '!A185</f>
        <v>Life Insurance:  State payment for Life Insurance made on behalf of the school districts provided from KHRIS bill.</v>
      </c>
      <c r="B183" s="9"/>
      <c r="C183" s="9"/>
      <c r="D183" s="9"/>
      <c r="E183" s="9"/>
    </row>
    <row r="184" spans="1:5" ht="13.2" x14ac:dyDescent="0.25">
      <c r="A184" s="13" t="str">
        <f>'On Behalf Payment Totals '!A186</f>
        <v>Administrative Fee:  State payment for Administrative Fees made on behalf of the school districts provided from KHRIS bill.</v>
      </c>
      <c r="B184" s="9"/>
      <c r="C184" s="9"/>
      <c r="D184" s="9"/>
      <c r="E184" s="9"/>
    </row>
    <row r="185" spans="1:5" ht="13.2" x14ac:dyDescent="0.25">
      <c r="A185" s="13" t="str">
        <f>'On Behalf Payment Totals '!A187</f>
        <v>HRA/Dental/Vision:  State payment for HRA/Dental/Vision Premiums made on behalf of the school districts provided from KHRIS bill.</v>
      </c>
      <c r="B185" s="9"/>
      <c r="C185" s="9"/>
      <c r="D185" s="9"/>
      <c r="E185" s="9"/>
    </row>
    <row r="186" spans="1:5" ht="13.2" x14ac:dyDescent="0.25">
      <c r="A186" s="13" t="str">
        <f>'On Behalf Payment Totals '!A188</f>
        <v>Federal Reimbursement:  Totals paid for the Federal Reimbursement for Health Benefits paid on behalf of the federally funded employees. (NOTE: The Federal Reimbursement amount is subtracted from the total Health Insurance, Life Insurance, Administrative Fee, and HRA/Dental/Vision amount)</v>
      </c>
      <c r="B186" s="9"/>
      <c r="C186" s="9"/>
      <c r="D186" s="9"/>
      <c r="E186" s="9"/>
    </row>
    <row r="187" spans="1:5" ht="13.2" x14ac:dyDescent="0.25">
      <c r="A187" s="13" t="str">
        <f>'On Behalf Payment Totals '!A189</f>
        <v xml:space="preserve">Total Payroll Related Payments: This total includes the TRS, Health Insurance, Life Insurance, Administrative Fee,  HRA/Dental/Vision minus the Federal Reimbursement payments. </v>
      </c>
      <c r="B187" s="9"/>
      <c r="C187" s="9"/>
      <c r="D187" s="9"/>
      <c r="E187" s="9"/>
    </row>
    <row r="188" spans="1:5" ht="13.2" x14ac:dyDescent="0.25">
      <c r="A188" s="13" t="str">
        <f>'On Behalf Payment Totals '!A190</f>
        <v xml:space="preserve">Kentucky  Educational Network (KEN) services: Provided by KIDS as part of the Technology On-Behalf Payments. </v>
      </c>
      <c r="B188" s="9"/>
      <c r="C188" s="9"/>
      <c r="D188" s="9"/>
      <c r="E188" s="9"/>
    </row>
    <row r="189" spans="1:5" ht="13.2" x14ac:dyDescent="0.25">
      <c r="A189" s="13" t="str">
        <f>'On Behalf Payment Totals '!A191</f>
        <v xml:space="preserve">AT&amp;T Firewall Services: Provided by KIDS as part of the Technology On-Behalf Payments. </v>
      </c>
      <c r="B189" s="9"/>
      <c r="C189" s="9"/>
      <c r="D189" s="9"/>
      <c r="E189" s="9"/>
    </row>
    <row r="190" spans="1:5" ht="13.2" x14ac:dyDescent="0.25">
      <c r="A190" s="13" t="str">
        <f>'On Behalf Payment Totals '!A192</f>
        <v xml:space="preserve">MUNIS Financial Mgt software and services: Provided by KIDS as part of the Technology On-Behalf Payments. </v>
      </c>
      <c r="B190" s="9"/>
      <c r="C190" s="9"/>
      <c r="D190" s="9"/>
      <c r="E190" s="9"/>
    </row>
    <row r="191" spans="1:5" ht="13.2" x14ac:dyDescent="0.25">
      <c r="A191" s="13" t="str">
        <f>'On Behalf Payment Totals '!A193</f>
        <v xml:space="preserve">McAfee Virus Protection software and services: Provided by KIDS as part of the Technology On-Behalf Payments. </v>
      </c>
      <c r="B191" s="9"/>
      <c r="C191" s="9"/>
      <c r="D191" s="9"/>
      <c r="E191" s="9"/>
    </row>
    <row r="192" spans="1:5" ht="13.2" x14ac:dyDescent="0.25">
      <c r="A192" s="13" t="str">
        <f>'On Behalf Payment Totals '!A194</f>
        <v xml:space="preserve">Total Technology Related Payments: KIDS provides the document for the software and services payments paid by the Kentucky Department of Education (KDE) on-behalf of local school districts. </v>
      </c>
      <c r="B192" s="9"/>
      <c r="C192" s="9"/>
      <c r="D192" s="9"/>
      <c r="E192" s="9"/>
    </row>
    <row r="193" spans="1:5" ht="13.2" x14ac:dyDescent="0.25">
      <c r="A193" s="13" t="str">
        <f>'On Behalf Payment Totals '!A195</f>
        <v>SFCC Debt Service Payments: SFCC provides the document that consists of the debt service payments paid by SFCC on behalf of school districts. (NOTE: KISTA will no longer be reported)</v>
      </c>
      <c r="B193" s="9"/>
      <c r="C193" s="9"/>
      <c r="D193" s="9"/>
      <c r="E193" s="9"/>
    </row>
    <row r="194" spans="1:5" ht="13.2" x14ac:dyDescent="0.25">
      <c r="A194" s="13" t="str">
        <f>'On Behalf Payment Totals '!A196</f>
        <v>Total On Behalf Payments: The Total On-Behalf Payments paid on-behalf of the school districts and shall be reported in the Audited AFR/BS.</v>
      </c>
      <c r="B194" s="9"/>
      <c r="C194" s="9"/>
      <c r="D194" s="9"/>
      <c r="E194" s="9"/>
    </row>
    <row r="196" spans="1:5" x14ac:dyDescent="0.25">
      <c r="A196" s="1" t="str">
        <f>'On Behalf Payment Totals '!A198</f>
        <v>Kentucky Department of Education</v>
      </c>
    </row>
    <row r="197" spans="1:5" x14ac:dyDescent="0.25">
      <c r="A197" s="1" t="str">
        <f>'On Behalf Payment Totals '!A199</f>
        <v>Office of Finance &amp; Operations</v>
      </c>
    </row>
    <row r="198" spans="1:5" x14ac:dyDescent="0.25">
      <c r="A198" s="1" t="str">
        <f>'On Behalf Payment Totals '!A200</f>
        <v>Division of District Support</v>
      </c>
    </row>
    <row r="199" spans="1:5" x14ac:dyDescent="0.25">
      <c r="A199" s="1" t="str">
        <f>'On Behalf Payment Totals '!A201</f>
        <v>District Financial Management Branch</v>
      </c>
    </row>
    <row r="200" spans="1:5" x14ac:dyDescent="0.25">
      <c r="A200" s="1" t="str">
        <f>'On Behalf Payment Totals '!A202</f>
        <v>Source: On Behalf Payment Information from TRS, KHRIS, SFCC, KDE and KY School Districts' Federal Reimbursement Payments</v>
      </c>
    </row>
    <row r="201" spans="1:5" x14ac:dyDescent="0.25">
      <c r="A201" s="1" t="str">
        <f>'On Behalf Payment Totals '!A203</f>
        <v>Generated: 7/22/25</v>
      </c>
    </row>
    <row r="203" spans="1:5" x14ac:dyDescent="0.25">
      <c r="A203" s="1" t="str">
        <f>'On Behalf Payment Totals '!A205</f>
        <v>KDE USE: F:\audits_trans\health_ins\On _behalf_Payments\FY2024-25 On-Behalf Payments</v>
      </c>
    </row>
  </sheetData>
  <autoFilter ref="A2:F194" xr:uid="{42E94BB9-564F-4406-B3BA-68CCDEC7163B}"/>
  <hyperlinks>
    <hyperlink ref="A176" r:id="rId1" display="Teachers' Retirement System Kentucky website" xr:uid="{1F6C8F5B-035D-46D7-B678-7D0359F7E486}"/>
  </hyperlinks>
  <printOptions horizontalCentered="1"/>
  <pageMargins left="0" right="0" top="0" bottom="0.5" header="0" footer="0.3"/>
  <pageSetup paperSize="5" scale="61" fitToHeight="4" orientation="landscape" r:id="rId2"/>
  <headerFooter>
    <oddFooter>&amp;C&amp;"Arial,Regular"Page &amp;P of &amp;N&amp;R&amp;"Arial,Regular"&amp;D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4"/>
  <sheetViews>
    <sheetView tabSelected="1" zoomScaleNormal="100" workbookViewId="0">
      <pane xSplit="2" ySplit="2" topLeftCell="C9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33203125" defaultRowHeight="13.2" x14ac:dyDescent="0.25"/>
  <cols>
    <col min="1" max="1" width="8.6640625" style="1" bestFit="1" customWidth="1"/>
    <col min="2" max="2" width="35.5546875" style="1" customWidth="1"/>
    <col min="3" max="3" width="22.5546875" style="1" customWidth="1"/>
    <col min="4" max="4" width="18.33203125" style="49" bestFit="1" customWidth="1"/>
    <col min="5" max="5" width="15.109375" style="1" bestFit="1" customWidth="1"/>
    <col min="6" max="16384" width="9.33203125" style="1"/>
  </cols>
  <sheetData>
    <row r="1" spans="1:4" ht="24.6" customHeight="1" thickBot="1" x14ac:dyDescent="0.3">
      <c r="A1" s="77" t="str">
        <f>'On Behalf Payment Totals '!H1</f>
        <v>On Behalf Payments Summary Report FY2024-2025</v>
      </c>
    </row>
    <row r="2" spans="1:4" s="55" customFormat="1" ht="34.5" customHeight="1" thickBot="1" x14ac:dyDescent="0.35">
      <c r="A2" s="51" t="s">
        <v>0</v>
      </c>
      <c r="B2" s="52" t="s">
        <v>1</v>
      </c>
      <c r="C2" s="53" t="s">
        <v>356</v>
      </c>
      <c r="D2" s="54" t="s">
        <v>366</v>
      </c>
    </row>
    <row r="3" spans="1:4" s="60" customFormat="1" ht="15.6" x14ac:dyDescent="0.3">
      <c r="A3" s="56" t="s">
        <v>3</v>
      </c>
      <c r="B3" s="57" t="s">
        <v>4</v>
      </c>
      <c r="C3" s="58">
        <f>'On Behalf Payment Totals '!Q4</f>
        <v>8694246.5899999943</v>
      </c>
      <c r="D3" s="59">
        <f>C3*5%</f>
        <v>434712.32949999976</v>
      </c>
    </row>
    <row r="4" spans="1:4" s="60" customFormat="1" ht="15.6" x14ac:dyDescent="0.3">
      <c r="A4" s="61" t="s">
        <v>5</v>
      </c>
      <c r="B4" s="62" t="s">
        <v>6</v>
      </c>
      <c r="C4" s="58">
        <f>'On Behalf Payment Totals '!Q5</f>
        <v>8687488.0899999849</v>
      </c>
      <c r="D4" s="63">
        <f t="shared" ref="D4:D67" si="0">C4*5%</f>
        <v>434374.40449999925</v>
      </c>
    </row>
    <row r="5" spans="1:4" s="60" customFormat="1" ht="15.6" x14ac:dyDescent="0.3">
      <c r="A5" s="61" t="s">
        <v>7</v>
      </c>
      <c r="B5" s="62" t="s">
        <v>8</v>
      </c>
      <c r="C5" s="58">
        <f>'On Behalf Payment Totals '!Q6</f>
        <v>2307810.9500000007</v>
      </c>
      <c r="D5" s="63">
        <f t="shared" si="0"/>
        <v>115390.54750000004</v>
      </c>
    </row>
    <row r="6" spans="1:4" s="60" customFormat="1" ht="15.6" x14ac:dyDescent="0.3">
      <c r="A6" s="61" t="s">
        <v>9</v>
      </c>
      <c r="B6" s="62" t="s">
        <v>10</v>
      </c>
      <c r="C6" s="58">
        <f>'On Behalf Payment Totals '!Q7</f>
        <v>10212226.369999994</v>
      </c>
      <c r="D6" s="63">
        <f t="shared" si="0"/>
        <v>510611.3184999997</v>
      </c>
    </row>
    <row r="7" spans="1:4" s="60" customFormat="1" ht="15.6" x14ac:dyDescent="0.3">
      <c r="A7" s="61" t="s">
        <v>11</v>
      </c>
      <c r="B7" s="62" t="s">
        <v>12</v>
      </c>
      <c r="C7" s="58">
        <f>'On Behalf Payment Totals '!Q8</f>
        <v>9623167.9799999911</v>
      </c>
      <c r="D7" s="63">
        <f t="shared" si="0"/>
        <v>481158.39899999957</v>
      </c>
    </row>
    <row r="8" spans="1:4" s="60" customFormat="1" ht="15.6" x14ac:dyDescent="0.3">
      <c r="A8" s="61" t="s">
        <v>13</v>
      </c>
      <c r="B8" s="62" t="s">
        <v>14</v>
      </c>
      <c r="C8" s="58">
        <f>'On Behalf Payment Totals '!Q9</f>
        <v>1346559.8100000003</v>
      </c>
      <c r="D8" s="63">
        <f t="shared" si="0"/>
        <v>67327.990500000014</v>
      </c>
    </row>
    <row r="9" spans="1:4" s="60" customFormat="1" ht="15.6" x14ac:dyDescent="0.3">
      <c r="A9" s="61" t="s">
        <v>15</v>
      </c>
      <c r="B9" s="62" t="s">
        <v>16</v>
      </c>
      <c r="C9" s="58">
        <f>'On Behalf Payment Totals '!Q10</f>
        <v>3132047.15</v>
      </c>
      <c r="D9" s="63">
        <f t="shared" si="0"/>
        <v>156602.35750000001</v>
      </c>
    </row>
    <row r="10" spans="1:4" s="60" customFormat="1" ht="15.6" x14ac:dyDescent="0.3">
      <c r="A10" s="61" t="s">
        <v>17</v>
      </c>
      <c r="B10" s="62" t="s">
        <v>18</v>
      </c>
      <c r="C10" s="58">
        <f>'On Behalf Payment Totals '!Q11</f>
        <v>2009054.9500000004</v>
      </c>
      <c r="D10" s="63">
        <f t="shared" si="0"/>
        <v>100452.74750000003</v>
      </c>
    </row>
    <row r="11" spans="1:4" s="60" customFormat="1" ht="15.6" x14ac:dyDescent="0.3">
      <c r="A11" s="61" t="s">
        <v>19</v>
      </c>
      <c r="B11" s="62" t="s">
        <v>20</v>
      </c>
      <c r="C11" s="58">
        <f>'On Behalf Payment Totals '!Q12</f>
        <v>9624013.7499999963</v>
      </c>
      <c r="D11" s="63">
        <f t="shared" si="0"/>
        <v>481200.68749999983</v>
      </c>
    </row>
    <row r="12" spans="1:4" s="60" customFormat="1" ht="15.6" x14ac:dyDescent="0.3">
      <c r="A12" s="61" t="s">
        <v>21</v>
      </c>
      <c r="B12" s="62" t="s">
        <v>22</v>
      </c>
      <c r="C12" s="58">
        <f>'On Behalf Payment Totals '!Q13</f>
        <v>15870274.840000017</v>
      </c>
      <c r="D12" s="63">
        <f t="shared" si="0"/>
        <v>793513.7420000009</v>
      </c>
    </row>
    <row r="13" spans="1:4" s="60" customFormat="1" ht="15.6" x14ac:dyDescent="0.3">
      <c r="A13" s="61" t="s">
        <v>23</v>
      </c>
      <c r="B13" s="62" t="s">
        <v>24</v>
      </c>
      <c r="C13" s="58">
        <f>'On Behalf Payment Totals '!Q14</f>
        <v>6011241.5899999961</v>
      </c>
      <c r="D13" s="63">
        <f t="shared" si="0"/>
        <v>300562.07949999982</v>
      </c>
    </row>
    <row r="14" spans="1:4" s="60" customFormat="1" ht="15.6" x14ac:dyDescent="0.3">
      <c r="A14" s="61" t="s">
        <v>25</v>
      </c>
      <c r="B14" s="62" t="s">
        <v>26</v>
      </c>
      <c r="C14" s="58">
        <f>'On Behalf Payment Totals '!Q15</f>
        <v>4397511.120000001</v>
      </c>
      <c r="D14" s="63">
        <f t="shared" si="0"/>
        <v>219875.55600000007</v>
      </c>
    </row>
    <row r="15" spans="1:4" s="60" customFormat="1" ht="15.6" x14ac:dyDescent="0.3">
      <c r="A15" s="61" t="s">
        <v>27</v>
      </c>
      <c r="B15" s="62" t="s">
        <v>28</v>
      </c>
      <c r="C15" s="58">
        <f>'On Behalf Payment Totals '!Q16</f>
        <v>7739271.8799999952</v>
      </c>
      <c r="D15" s="63">
        <f t="shared" si="0"/>
        <v>386963.59399999981</v>
      </c>
    </row>
    <row r="16" spans="1:4" s="60" customFormat="1" ht="15.6" x14ac:dyDescent="0.3">
      <c r="A16" s="61" t="s">
        <v>29</v>
      </c>
      <c r="B16" s="62" t="s">
        <v>30</v>
      </c>
      <c r="C16" s="58">
        <f>'On Behalf Payment Totals '!Q17</f>
        <v>2280178.9100000006</v>
      </c>
      <c r="D16" s="63">
        <f t="shared" si="0"/>
        <v>114008.94550000003</v>
      </c>
    </row>
    <row r="17" spans="1:4" s="60" customFormat="1" ht="15.6" x14ac:dyDescent="0.3">
      <c r="A17" s="61" t="s">
        <v>31</v>
      </c>
      <c r="B17" s="62" t="s">
        <v>32</v>
      </c>
      <c r="C17" s="58">
        <f>'On Behalf Payment Totals '!Q18</f>
        <v>3973479.0500000003</v>
      </c>
      <c r="D17" s="63">
        <f t="shared" si="0"/>
        <v>198673.95250000001</v>
      </c>
    </row>
    <row r="18" spans="1:4" s="60" customFormat="1" ht="15.6" x14ac:dyDescent="0.3">
      <c r="A18" s="61" t="s">
        <v>33</v>
      </c>
      <c r="B18" s="62" t="s">
        <v>34</v>
      </c>
      <c r="C18" s="58">
        <f>'On Behalf Payment Totals '!Q19</f>
        <v>66458766.389999755</v>
      </c>
      <c r="D18" s="63">
        <f t="shared" si="0"/>
        <v>3322938.3194999881</v>
      </c>
    </row>
    <row r="19" spans="1:4" s="60" customFormat="1" ht="15.6" x14ac:dyDescent="0.3">
      <c r="A19" s="61" t="s">
        <v>35</v>
      </c>
      <c r="B19" s="62" t="s">
        <v>36</v>
      </c>
      <c r="C19" s="58">
        <f>'On Behalf Payment Totals '!Q20</f>
        <v>7904645.3500000015</v>
      </c>
      <c r="D19" s="63">
        <f t="shared" si="0"/>
        <v>395232.26750000007</v>
      </c>
    </row>
    <row r="20" spans="1:4" s="60" customFormat="1" ht="15.6" x14ac:dyDescent="0.3">
      <c r="A20" s="61" t="s">
        <v>37</v>
      </c>
      <c r="B20" s="62" t="s">
        <v>38</v>
      </c>
      <c r="C20" s="58">
        <f>'On Behalf Payment Totals '!Q21</f>
        <v>14458601.53999999</v>
      </c>
      <c r="D20" s="63">
        <f t="shared" si="0"/>
        <v>722930.07699999958</v>
      </c>
    </row>
    <row r="21" spans="1:4" s="60" customFormat="1" ht="15.6" x14ac:dyDescent="0.3">
      <c r="A21" s="61" t="s">
        <v>39</v>
      </c>
      <c r="B21" s="62" t="s">
        <v>40</v>
      </c>
      <c r="C21" s="58">
        <f>'On Behalf Payment Totals '!Q22</f>
        <v>12360993.989999989</v>
      </c>
      <c r="D21" s="63">
        <f t="shared" si="0"/>
        <v>618049.69949999952</v>
      </c>
    </row>
    <row r="22" spans="1:4" s="60" customFormat="1" ht="15.6" x14ac:dyDescent="0.3">
      <c r="A22" s="61" t="s">
        <v>41</v>
      </c>
      <c r="B22" s="62" t="s">
        <v>42</v>
      </c>
      <c r="C22" s="58">
        <f>'On Behalf Payment Totals '!Q23</f>
        <v>10768680.659999996</v>
      </c>
      <c r="D22" s="63">
        <f t="shared" si="0"/>
        <v>538434.03299999982</v>
      </c>
    </row>
    <row r="23" spans="1:4" s="60" customFormat="1" ht="15.6" x14ac:dyDescent="0.3">
      <c r="A23" s="61" t="s">
        <v>43</v>
      </c>
      <c r="B23" s="62" t="s">
        <v>44</v>
      </c>
      <c r="C23" s="58">
        <f>'On Behalf Payment Totals '!Q24</f>
        <v>3487359.6200000006</v>
      </c>
      <c r="D23" s="63">
        <f t="shared" si="0"/>
        <v>174367.98100000003</v>
      </c>
    </row>
    <row r="24" spans="1:4" s="60" customFormat="1" ht="15.6" x14ac:dyDescent="0.3">
      <c r="A24" s="61" t="s">
        <v>45</v>
      </c>
      <c r="B24" s="62" t="s">
        <v>46</v>
      </c>
      <c r="C24" s="58">
        <f>'On Behalf Payment Totals '!Q25</f>
        <v>5151804.1399999978</v>
      </c>
      <c r="D24" s="63">
        <f t="shared" si="0"/>
        <v>257590.20699999991</v>
      </c>
    </row>
    <row r="25" spans="1:4" s="60" customFormat="1" ht="15.6" x14ac:dyDescent="0.3">
      <c r="A25" s="61" t="s">
        <v>47</v>
      </c>
      <c r="B25" s="62" t="s">
        <v>48</v>
      </c>
      <c r="C25" s="58">
        <f>'On Behalf Payment Totals '!Q26</f>
        <v>9397748.0199999921</v>
      </c>
      <c r="D25" s="63">
        <f t="shared" si="0"/>
        <v>469887.40099999961</v>
      </c>
    </row>
    <row r="26" spans="1:4" s="60" customFormat="1" ht="15.6" x14ac:dyDescent="0.3">
      <c r="A26" s="61" t="s">
        <v>49</v>
      </c>
      <c r="B26" s="62" t="s">
        <v>50</v>
      </c>
      <c r="C26" s="58">
        <f>'On Behalf Payment Totals '!Q27</f>
        <v>37808030.14000003</v>
      </c>
      <c r="D26" s="63">
        <f t="shared" si="0"/>
        <v>1890401.5070000016</v>
      </c>
    </row>
    <row r="27" spans="1:4" s="60" customFormat="1" ht="15.6" x14ac:dyDescent="0.3">
      <c r="A27" s="61" t="s">
        <v>51</v>
      </c>
      <c r="B27" s="62" t="s">
        <v>52</v>
      </c>
      <c r="C27" s="58">
        <f>'On Behalf Payment Totals '!Q28</f>
        <v>1669843.9900000005</v>
      </c>
      <c r="D27" s="63">
        <f t="shared" si="0"/>
        <v>83492.199500000032</v>
      </c>
    </row>
    <row r="28" spans="1:4" s="60" customFormat="1" ht="15.6" x14ac:dyDescent="0.3">
      <c r="A28" s="61" t="s">
        <v>53</v>
      </c>
      <c r="B28" s="62" t="s">
        <v>54</v>
      </c>
      <c r="C28" s="58">
        <f>'On Behalf Payment Totals '!Q29</f>
        <v>6413896.4699999988</v>
      </c>
      <c r="D28" s="63">
        <f t="shared" si="0"/>
        <v>320694.82349999994</v>
      </c>
    </row>
    <row r="29" spans="1:4" s="60" customFormat="1" ht="15.6" x14ac:dyDescent="0.3">
      <c r="A29" s="61" t="s">
        <v>55</v>
      </c>
      <c r="B29" s="62" t="s">
        <v>56</v>
      </c>
      <c r="C29" s="58">
        <f>'On Behalf Payment Totals '!Q30</f>
        <v>5234124.1199999973</v>
      </c>
      <c r="D29" s="63">
        <f t="shared" si="0"/>
        <v>261706.20599999989</v>
      </c>
    </row>
    <row r="30" spans="1:4" s="60" customFormat="1" ht="15.6" x14ac:dyDescent="0.3">
      <c r="A30" s="61" t="s">
        <v>57</v>
      </c>
      <c r="B30" s="62" t="s">
        <v>58</v>
      </c>
      <c r="C30" s="58">
        <f>'On Behalf Payment Totals '!Q31</f>
        <v>9316220.6299999896</v>
      </c>
      <c r="D30" s="63">
        <f t="shared" si="0"/>
        <v>465811.03149999952</v>
      </c>
    </row>
    <row r="31" spans="1:4" s="60" customFormat="1" ht="15.6" x14ac:dyDescent="0.3">
      <c r="A31" s="61" t="s">
        <v>59</v>
      </c>
      <c r="B31" s="62" t="s">
        <v>60</v>
      </c>
      <c r="C31" s="58">
        <f>'On Behalf Payment Totals '!Q32</f>
        <v>16641348.179999996</v>
      </c>
      <c r="D31" s="63">
        <f t="shared" si="0"/>
        <v>832067.40899999987</v>
      </c>
    </row>
    <row r="32" spans="1:4" s="60" customFormat="1" ht="15.6" x14ac:dyDescent="0.3">
      <c r="A32" s="61" t="s">
        <v>61</v>
      </c>
      <c r="B32" s="62" t="s">
        <v>62</v>
      </c>
      <c r="C32" s="58">
        <f>'On Behalf Payment Totals '!Q33</f>
        <v>4524306.2799999993</v>
      </c>
      <c r="D32" s="63">
        <f t="shared" si="0"/>
        <v>226215.31399999998</v>
      </c>
    </row>
    <row r="33" spans="1:4" s="60" customFormat="1" ht="15.6" x14ac:dyDescent="0.3">
      <c r="A33" s="61" t="s">
        <v>63</v>
      </c>
      <c r="B33" s="62" t="s">
        <v>64</v>
      </c>
      <c r="C33" s="58">
        <f>'On Behalf Payment Totals '!Q34</f>
        <v>3116963.12</v>
      </c>
      <c r="D33" s="63">
        <f t="shared" si="0"/>
        <v>155848.15600000002</v>
      </c>
    </row>
    <row r="34" spans="1:4" s="60" customFormat="1" ht="15.6" x14ac:dyDescent="0.3">
      <c r="A34" s="61" t="s">
        <v>65</v>
      </c>
      <c r="B34" s="62" t="s">
        <v>66</v>
      </c>
      <c r="C34" s="58">
        <f>'On Behalf Payment Totals '!Q35</f>
        <v>6393954.1199999955</v>
      </c>
      <c r="D34" s="63">
        <f t="shared" si="0"/>
        <v>319697.70599999977</v>
      </c>
    </row>
    <row r="35" spans="1:4" s="60" customFormat="1" ht="15.6" x14ac:dyDescent="0.3">
      <c r="A35" s="61" t="s">
        <v>67</v>
      </c>
      <c r="B35" s="62" t="s">
        <v>68</v>
      </c>
      <c r="C35" s="58">
        <f>'On Behalf Payment Totals '!Q36</f>
        <v>12176372.129999986</v>
      </c>
      <c r="D35" s="63">
        <f t="shared" si="0"/>
        <v>608818.6064999993</v>
      </c>
    </row>
    <row r="36" spans="1:4" s="60" customFormat="1" ht="15.6" x14ac:dyDescent="0.3">
      <c r="A36" s="61" t="s">
        <v>69</v>
      </c>
      <c r="B36" s="62" t="s">
        <v>70</v>
      </c>
      <c r="C36" s="58">
        <f>'On Behalf Payment Totals '!Q37</f>
        <v>6948282.8199999947</v>
      </c>
      <c r="D36" s="63">
        <f t="shared" si="0"/>
        <v>347414.14099999977</v>
      </c>
    </row>
    <row r="37" spans="1:4" s="60" customFormat="1" ht="15.6" x14ac:dyDescent="0.3">
      <c r="A37" s="61" t="s">
        <v>71</v>
      </c>
      <c r="B37" s="62" t="s">
        <v>72</v>
      </c>
      <c r="C37" s="58">
        <f>'On Behalf Payment Totals '!Q38</f>
        <v>2315581.0900000008</v>
      </c>
      <c r="D37" s="63">
        <f t="shared" si="0"/>
        <v>115779.05450000004</v>
      </c>
    </row>
    <row r="38" spans="1:4" s="60" customFormat="1" ht="15.6" x14ac:dyDescent="0.3">
      <c r="A38" s="61" t="s">
        <v>73</v>
      </c>
      <c r="B38" s="62" t="s">
        <v>74</v>
      </c>
      <c r="C38" s="58">
        <f>'On Behalf Payment Totals '!Q39</f>
        <v>22733079.500000067</v>
      </c>
      <c r="D38" s="63">
        <f t="shared" si="0"/>
        <v>1136653.9750000034</v>
      </c>
    </row>
    <row r="39" spans="1:4" s="60" customFormat="1" ht="15.6" x14ac:dyDescent="0.3">
      <c r="A39" s="61" t="s">
        <v>75</v>
      </c>
      <c r="B39" s="62" t="s">
        <v>76</v>
      </c>
      <c r="C39" s="58">
        <f>'On Behalf Payment Totals '!Q40</f>
        <v>17646644.190000001</v>
      </c>
      <c r="D39" s="63">
        <f t="shared" si="0"/>
        <v>882332.20950000011</v>
      </c>
    </row>
    <row r="40" spans="1:4" s="60" customFormat="1" ht="15.6" x14ac:dyDescent="0.3">
      <c r="A40" s="61" t="s">
        <v>77</v>
      </c>
      <c r="B40" s="62" t="s">
        <v>78</v>
      </c>
      <c r="C40" s="58">
        <f>'On Behalf Payment Totals '!Q41</f>
        <v>8782597.1499999929</v>
      </c>
      <c r="D40" s="63">
        <f t="shared" si="0"/>
        <v>439129.85749999969</v>
      </c>
    </row>
    <row r="41" spans="1:4" s="60" customFormat="1" ht="15.6" x14ac:dyDescent="0.3">
      <c r="A41" s="61" t="s">
        <v>79</v>
      </c>
      <c r="B41" s="62" t="s">
        <v>80</v>
      </c>
      <c r="C41" s="58">
        <f>'On Behalf Payment Totals '!Q42</f>
        <v>4752412.2799999947</v>
      </c>
      <c r="D41" s="63">
        <f t="shared" si="0"/>
        <v>237620.61399999974</v>
      </c>
    </row>
    <row r="42" spans="1:4" s="60" customFormat="1" ht="15.6" x14ac:dyDescent="0.3">
      <c r="A42" s="61" t="s">
        <v>81</v>
      </c>
      <c r="B42" s="62" t="s">
        <v>82</v>
      </c>
      <c r="C42" s="58">
        <f>'On Behalf Payment Totals '!Q43</f>
        <v>2996385.1599999997</v>
      </c>
      <c r="D42" s="63">
        <f t="shared" si="0"/>
        <v>149819.258</v>
      </c>
    </row>
    <row r="43" spans="1:4" s="60" customFormat="1" ht="15.6" x14ac:dyDescent="0.3">
      <c r="A43" s="61" t="s">
        <v>83</v>
      </c>
      <c r="B43" s="62" t="s">
        <v>84</v>
      </c>
      <c r="C43" s="58">
        <f>'On Behalf Payment Totals '!Q44</f>
        <v>10670217.449999996</v>
      </c>
      <c r="D43" s="63">
        <f t="shared" si="0"/>
        <v>533510.87249999982</v>
      </c>
    </row>
    <row r="44" spans="1:4" s="60" customFormat="1" ht="15.6" x14ac:dyDescent="0.3">
      <c r="A44" s="61" t="s">
        <v>85</v>
      </c>
      <c r="B44" s="62" t="s">
        <v>86</v>
      </c>
      <c r="C44" s="58">
        <f>'On Behalf Payment Totals '!Q45</f>
        <v>12494574.069999991</v>
      </c>
      <c r="D44" s="63">
        <f t="shared" si="0"/>
        <v>624728.7034999996</v>
      </c>
    </row>
    <row r="45" spans="1:4" s="60" customFormat="1" ht="15.6" x14ac:dyDescent="0.3">
      <c r="A45" s="61" t="s">
        <v>87</v>
      </c>
      <c r="B45" s="62" t="s">
        <v>88</v>
      </c>
      <c r="C45" s="58">
        <f>'On Behalf Payment Totals '!Q46</f>
        <v>4131707.4299999997</v>
      </c>
      <c r="D45" s="63">
        <f t="shared" si="0"/>
        <v>206585.37150000001</v>
      </c>
    </row>
    <row r="46" spans="1:4" s="60" customFormat="1" ht="15.6" x14ac:dyDescent="0.3">
      <c r="A46" s="61" t="s">
        <v>89</v>
      </c>
      <c r="B46" s="62" t="s">
        <v>90</v>
      </c>
      <c r="C46" s="58">
        <f>'On Behalf Payment Totals '!Q47</f>
        <v>3098505.24</v>
      </c>
      <c r="D46" s="63">
        <f t="shared" si="0"/>
        <v>154925.26200000002</v>
      </c>
    </row>
    <row r="47" spans="1:4" s="60" customFormat="1" ht="15.6" x14ac:dyDescent="0.3">
      <c r="A47" s="61" t="s">
        <v>91</v>
      </c>
      <c r="B47" s="62" t="s">
        <v>92</v>
      </c>
      <c r="C47" s="58">
        <f>'On Behalf Payment Totals '!Q48</f>
        <v>6815603.3599999947</v>
      </c>
      <c r="D47" s="63">
        <f t="shared" si="0"/>
        <v>340780.16799999977</v>
      </c>
    </row>
    <row r="48" spans="1:4" s="60" customFormat="1" ht="15.6" x14ac:dyDescent="0.3">
      <c r="A48" s="61" t="s">
        <v>93</v>
      </c>
      <c r="B48" s="62" t="s">
        <v>94</v>
      </c>
      <c r="C48" s="58">
        <f>'On Behalf Payment Totals '!Q49</f>
        <v>34517364.61999999</v>
      </c>
      <c r="D48" s="63">
        <f t="shared" si="0"/>
        <v>1725868.2309999997</v>
      </c>
    </row>
    <row r="49" spans="1:4" s="60" customFormat="1" ht="15.6" x14ac:dyDescent="0.3">
      <c r="A49" s="61" t="s">
        <v>95</v>
      </c>
      <c r="B49" s="62" t="s">
        <v>96</v>
      </c>
      <c r="C49" s="58">
        <f>'On Behalf Payment Totals '!Q50</f>
        <v>1952115.5200000005</v>
      </c>
      <c r="D49" s="63">
        <f t="shared" si="0"/>
        <v>97605.776000000027</v>
      </c>
    </row>
    <row r="50" spans="1:4" s="60" customFormat="1" ht="15.6" x14ac:dyDescent="0.3">
      <c r="A50" s="61" t="s">
        <v>97</v>
      </c>
      <c r="B50" s="62" t="s">
        <v>98</v>
      </c>
      <c r="C50" s="58">
        <f>'On Behalf Payment Totals '!Q51</f>
        <v>2986214.48</v>
      </c>
      <c r="D50" s="63">
        <f t="shared" si="0"/>
        <v>149310.72400000002</v>
      </c>
    </row>
    <row r="51" spans="1:4" s="60" customFormat="1" ht="15.6" x14ac:dyDescent="0.3">
      <c r="A51" s="61" t="s">
        <v>99</v>
      </c>
      <c r="B51" s="62" t="s">
        <v>100</v>
      </c>
      <c r="C51" s="58">
        <f>'On Behalf Payment Totals '!Q52</f>
        <v>1630228.0900000003</v>
      </c>
      <c r="D51" s="63">
        <f t="shared" si="0"/>
        <v>81511.404500000019</v>
      </c>
    </row>
    <row r="52" spans="1:4" s="60" customFormat="1" ht="15.6" x14ac:dyDescent="0.3">
      <c r="A52" s="61" t="s">
        <v>101</v>
      </c>
      <c r="B52" s="62" t="s">
        <v>102</v>
      </c>
      <c r="C52" s="58">
        <f>'On Behalf Payment Totals '!Q53</f>
        <v>5629656.5899999961</v>
      </c>
      <c r="D52" s="63">
        <f t="shared" si="0"/>
        <v>281482.82949999982</v>
      </c>
    </row>
    <row r="53" spans="1:4" s="60" customFormat="1" ht="15.6" x14ac:dyDescent="0.3">
      <c r="A53" s="61" t="s">
        <v>103</v>
      </c>
      <c r="B53" s="62" t="s">
        <v>104</v>
      </c>
      <c r="C53" s="58">
        <f>'On Behalf Payment Totals '!Q54</f>
        <v>7473076.9399999958</v>
      </c>
      <c r="D53" s="63">
        <f t="shared" si="0"/>
        <v>373653.84699999983</v>
      </c>
    </row>
    <row r="54" spans="1:4" s="60" customFormat="1" ht="15.6" x14ac:dyDescent="0.3">
      <c r="A54" s="61" t="s">
        <v>105</v>
      </c>
      <c r="B54" s="62" t="s">
        <v>106</v>
      </c>
      <c r="C54" s="58">
        <f>'On Behalf Payment Totals '!Q55</f>
        <v>3176889.79</v>
      </c>
      <c r="D54" s="63">
        <f t="shared" si="0"/>
        <v>158844.48950000003</v>
      </c>
    </row>
    <row r="55" spans="1:4" s="60" customFormat="1" ht="15.6" x14ac:dyDescent="0.3">
      <c r="A55" s="61" t="s">
        <v>107</v>
      </c>
      <c r="B55" s="62" t="s">
        <v>108</v>
      </c>
      <c r="C55" s="58">
        <f>'On Behalf Payment Totals '!Q56</f>
        <v>2954214.3200000008</v>
      </c>
      <c r="D55" s="63">
        <f t="shared" si="0"/>
        <v>147710.71600000004</v>
      </c>
    </row>
    <row r="56" spans="1:4" s="60" customFormat="1" ht="15.6" x14ac:dyDescent="0.3">
      <c r="A56" s="61" t="s">
        <v>109</v>
      </c>
      <c r="B56" s="62" t="s">
        <v>110</v>
      </c>
      <c r="C56" s="58">
        <f>'On Behalf Payment Totals '!Q57</f>
        <v>8764137.2799999919</v>
      </c>
      <c r="D56" s="63">
        <f t="shared" si="0"/>
        <v>438206.86399999959</v>
      </c>
    </row>
    <row r="57" spans="1:4" s="60" customFormat="1" ht="15.6" x14ac:dyDescent="0.3">
      <c r="A57" s="61" t="s">
        <v>111</v>
      </c>
      <c r="B57" s="62" t="s">
        <v>112</v>
      </c>
      <c r="C57" s="58">
        <f>'On Behalf Payment Totals '!Q58</f>
        <v>6910766.6599999983</v>
      </c>
      <c r="D57" s="63">
        <f t="shared" si="0"/>
        <v>345538.33299999993</v>
      </c>
    </row>
    <row r="58" spans="1:4" s="60" customFormat="1" ht="15.6" x14ac:dyDescent="0.3">
      <c r="A58" s="61" t="s">
        <v>113</v>
      </c>
      <c r="B58" s="62" t="s">
        <v>114</v>
      </c>
      <c r="C58" s="58">
        <f>'On Behalf Payment Totals '!Q59</f>
        <v>2136872.2300000004</v>
      </c>
      <c r="D58" s="63">
        <f t="shared" si="0"/>
        <v>106843.61150000003</v>
      </c>
    </row>
    <row r="59" spans="1:4" s="60" customFormat="1" ht="15.6" x14ac:dyDescent="0.3">
      <c r="A59" s="61" t="s">
        <v>115</v>
      </c>
      <c r="B59" s="62" t="s">
        <v>116</v>
      </c>
      <c r="C59" s="58">
        <f>'On Behalf Payment Totals '!Q60</f>
        <v>177166302.56999835</v>
      </c>
      <c r="D59" s="63">
        <f t="shared" si="0"/>
        <v>8858315.1284999177</v>
      </c>
    </row>
    <row r="60" spans="1:4" s="60" customFormat="1" ht="15.6" x14ac:dyDescent="0.3">
      <c r="A60" s="61" t="s">
        <v>117</v>
      </c>
      <c r="B60" s="62" t="s">
        <v>118</v>
      </c>
      <c r="C60" s="58">
        <f>'On Behalf Payment Totals '!Q61</f>
        <v>7683390.6299999971</v>
      </c>
      <c r="D60" s="63">
        <f t="shared" si="0"/>
        <v>384169.53149999987</v>
      </c>
    </row>
    <row r="61" spans="1:4" s="60" customFormat="1" ht="15.6" x14ac:dyDescent="0.3">
      <c r="A61" s="61" t="s">
        <v>119</v>
      </c>
      <c r="B61" s="62" t="s">
        <v>120</v>
      </c>
      <c r="C61" s="58">
        <f>'On Behalf Payment Totals '!Q62</f>
        <v>14245441.420000015</v>
      </c>
      <c r="D61" s="63">
        <f t="shared" si="0"/>
        <v>712272.07100000081</v>
      </c>
    </row>
    <row r="62" spans="1:4" s="60" customFormat="1" ht="15.6" x14ac:dyDescent="0.3">
      <c r="A62" s="61" t="s">
        <v>121</v>
      </c>
      <c r="B62" s="62" t="s">
        <v>122</v>
      </c>
      <c r="C62" s="58">
        <f>'On Behalf Payment Totals '!Q63</f>
        <v>9766458.9099999964</v>
      </c>
      <c r="D62" s="63">
        <f t="shared" si="0"/>
        <v>488322.94549999986</v>
      </c>
    </row>
    <row r="63" spans="1:4" s="60" customFormat="1" ht="15.6" x14ac:dyDescent="0.3">
      <c r="A63" s="61" t="s">
        <v>123</v>
      </c>
      <c r="B63" s="62" t="s">
        <v>124</v>
      </c>
      <c r="C63" s="58">
        <f>'On Behalf Payment Totals '!Q64</f>
        <v>3321348.71</v>
      </c>
      <c r="D63" s="63">
        <f t="shared" si="0"/>
        <v>166067.43550000002</v>
      </c>
    </row>
    <row r="64" spans="1:4" s="60" customFormat="1" ht="15.6" x14ac:dyDescent="0.3">
      <c r="A64" s="61" t="s">
        <v>125</v>
      </c>
      <c r="B64" s="62" t="s">
        <v>126</v>
      </c>
      <c r="C64" s="58">
        <f>'On Behalf Payment Totals '!Q65</f>
        <v>23025717.110000048</v>
      </c>
      <c r="D64" s="63">
        <f t="shared" si="0"/>
        <v>1151285.8555000024</v>
      </c>
    </row>
    <row r="65" spans="1:4" s="60" customFormat="1" ht="15.6" x14ac:dyDescent="0.3">
      <c r="A65" s="61" t="s">
        <v>127</v>
      </c>
      <c r="B65" s="62" t="s">
        <v>128</v>
      </c>
      <c r="C65" s="58">
        <f>'On Behalf Payment Totals '!Q66</f>
        <v>2042170.2400000009</v>
      </c>
      <c r="D65" s="63">
        <f t="shared" si="0"/>
        <v>102108.51200000005</v>
      </c>
    </row>
    <row r="66" spans="1:4" s="60" customFormat="1" ht="15.6" x14ac:dyDescent="0.3">
      <c r="A66" s="61" t="s">
        <v>129</v>
      </c>
      <c r="B66" s="62" t="s">
        <v>130</v>
      </c>
      <c r="C66" s="58">
        <f>'On Behalf Payment Totals '!Q67</f>
        <v>987397.86000000045</v>
      </c>
      <c r="D66" s="63">
        <f t="shared" si="0"/>
        <v>49369.893000000025</v>
      </c>
    </row>
    <row r="67" spans="1:4" s="60" customFormat="1" ht="15.6" x14ac:dyDescent="0.3">
      <c r="A67" s="61" t="s">
        <v>131</v>
      </c>
      <c r="B67" s="62" t="s">
        <v>132</v>
      </c>
      <c r="C67" s="58">
        <f>'On Behalf Payment Totals '!Q68</f>
        <v>4621293.3899999987</v>
      </c>
      <c r="D67" s="63">
        <f t="shared" si="0"/>
        <v>231064.66949999996</v>
      </c>
    </row>
    <row r="68" spans="1:4" s="60" customFormat="1" ht="15.6" x14ac:dyDescent="0.3">
      <c r="A68" s="61" t="s">
        <v>133</v>
      </c>
      <c r="B68" s="62" t="s">
        <v>134</v>
      </c>
      <c r="C68" s="58">
        <f>'On Behalf Payment Totals '!Q69</f>
        <v>7713900.0599999959</v>
      </c>
      <c r="D68" s="63">
        <f t="shared" ref="D68:D131" si="1">C68*5%</f>
        <v>385695.00299999979</v>
      </c>
    </row>
    <row r="69" spans="1:4" s="60" customFormat="1" ht="15.6" x14ac:dyDescent="0.3">
      <c r="A69" s="61" t="s">
        <v>135</v>
      </c>
      <c r="B69" s="62" t="s">
        <v>136</v>
      </c>
      <c r="C69" s="58">
        <f>'On Behalf Payment Totals '!Q70</f>
        <v>7373919.7599999951</v>
      </c>
      <c r="D69" s="63">
        <f t="shared" si="1"/>
        <v>368695.98799999978</v>
      </c>
    </row>
    <row r="70" spans="1:4" s="60" customFormat="1" ht="15.6" x14ac:dyDescent="0.3">
      <c r="A70" s="61" t="s">
        <v>137</v>
      </c>
      <c r="B70" s="62" t="s">
        <v>138</v>
      </c>
      <c r="C70" s="58">
        <f>'On Behalf Payment Totals '!Q71</f>
        <v>9458975.1999999937</v>
      </c>
      <c r="D70" s="63">
        <f t="shared" si="1"/>
        <v>472948.75999999972</v>
      </c>
    </row>
    <row r="71" spans="1:4" s="60" customFormat="1" ht="15.6" x14ac:dyDescent="0.3">
      <c r="A71" s="61" t="s">
        <v>139</v>
      </c>
      <c r="B71" s="62" t="s">
        <v>140</v>
      </c>
      <c r="C71" s="58">
        <f>'On Behalf Payment Totals '!Q72</f>
        <v>13215836.729999978</v>
      </c>
      <c r="D71" s="63">
        <f t="shared" si="1"/>
        <v>660791.83649999893</v>
      </c>
    </row>
    <row r="72" spans="1:4" s="60" customFormat="1" ht="15.6" x14ac:dyDescent="0.3">
      <c r="A72" s="61" t="s">
        <v>141</v>
      </c>
      <c r="B72" s="62" t="s">
        <v>142</v>
      </c>
      <c r="C72" s="58">
        <f>'On Behalf Payment Totals '!Q73</f>
        <v>11410632.76999999</v>
      </c>
      <c r="D72" s="63">
        <f t="shared" si="1"/>
        <v>570531.63849999954</v>
      </c>
    </row>
    <row r="73" spans="1:4" s="60" customFormat="1" ht="15.6" x14ac:dyDescent="0.3">
      <c r="A73" s="61" t="s">
        <v>143</v>
      </c>
      <c r="B73" s="62" t="s">
        <v>144</v>
      </c>
      <c r="C73" s="58">
        <f>'On Behalf Payment Totals '!Q74</f>
        <v>6607477.9699999969</v>
      </c>
      <c r="D73" s="63">
        <f t="shared" si="1"/>
        <v>330373.89849999989</v>
      </c>
    </row>
    <row r="74" spans="1:4" s="60" customFormat="1" ht="15.6" x14ac:dyDescent="0.3">
      <c r="A74" s="61" t="s">
        <v>145</v>
      </c>
      <c r="B74" s="62" t="s">
        <v>146</v>
      </c>
      <c r="C74" s="58">
        <f>'On Behalf Payment Totals '!Q75</f>
        <v>8465727.2299999893</v>
      </c>
      <c r="D74" s="63">
        <f t="shared" si="1"/>
        <v>423286.36149999948</v>
      </c>
    </row>
    <row r="75" spans="1:4" s="60" customFormat="1" ht="15.6" x14ac:dyDescent="0.3">
      <c r="A75" s="61" t="s">
        <v>147</v>
      </c>
      <c r="B75" s="62" t="s">
        <v>148</v>
      </c>
      <c r="C75" s="58">
        <f>'On Behalf Payment Totals '!Q76</f>
        <v>5295654.57</v>
      </c>
      <c r="D75" s="63">
        <f t="shared" si="1"/>
        <v>264782.72850000003</v>
      </c>
    </row>
    <row r="76" spans="1:4" s="60" customFormat="1" ht="15.6" x14ac:dyDescent="0.3">
      <c r="A76" s="61" t="s">
        <v>149</v>
      </c>
      <c r="B76" s="62" t="s">
        <v>150</v>
      </c>
      <c r="C76" s="58">
        <f>'On Behalf Payment Totals '!Q77</f>
        <v>45863024.319999963</v>
      </c>
      <c r="D76" s="63">
        <f t="shared" si="1"/>
        <v>2293151.2159999982</v>
      </c>
    </row>
    <row r="77" spans="1:4" s="60" customFormat="1" ht="15.6" x14ac:dyDescent="0.3">
      <c r="A77" s="61" t="s">
        <v>151</v>
      </c>
      <c r="B77" s="62" t="s">
        <v>152</v>
      </c>
      <c r="C77" s="58">
        <f>'On Behalf Payment Totals '!Q78</f>
        <v>11356375.239999993</v>
      </c>
      <c r="D77" s="63">
        <f t="shared" si="1"/>
        <v>567818.76199999964</v>
      </c>
    </row>
    <row r="78" spans="1:4" s="60" customFormat="1" ht="15.6" x14ac:dyDescent="0.3">
      <c r="A78" s="61" t="s">
        <v>153</v>
      </c>
      <c r="B78" s="62" t="s">
        <v>154</v>
      </c>
      <c r="C78" s="58">
        <f>'On Behalf Payment Totals '!Q79</f>
        <v>2468834.0600000005</v>
      </c>
      <c r="D78" s="63">
        <f t="shared" si="1"/>
        <v>123441.70300000004</v>
      </c>
    </row>
    <row r="79" spans="1:4" s="60" customFormat="1" ht="15.6" x14ac:dyDescent="0.3">
      <c r="A79" s="61" t="s">
        <v>155</v>
      </c>
      <c r="B79" s="62" t="s">
        <v>156</v>
      </c>
      <c r="C79" s="58">
        <f>'On Behalf Payment Totals '!Q80</f>
        <v>8454852.7999999952</v>
      </c>
      <c r="D79" s="63">
        <f t="shared" si="1"/>
        <v>422742.63999999978</v>
      </c>
    </row>
    <row r="80" spans="1:4" s="60" customFormat="1" ht="15.6" x14ac:dyDescent="0.3">
      <c r="A80" s="61" t="s">
        <v>157</v>
      </c>
      <c r="B80" s="62" t="s">
        <v>158</v>
      </c>
      <c r="C80" s="58">
        <f>'On Behalf Payment Totals '!Q81</f>
        <v>9495166.2599999942</v>
      </c>
      <c r="D80" s="63">
        <f t="shared" si="1"/>
        <v>474758.31299999973</v>
      </c>
    </row>
    <row r="81" spans="1:4" s="60" customFormat="1" ht="15.6" x14ac:dyDescent="0.3">
      <c r="A81" s="61" t="s">
        <v>159</v>
      </c>
      <c r="B81" s="62" t="s">
        <v>160</v>
      </c>
      <c r="C81" s="58">
        <f>'On Behalf Payment Totals '!Q82</f>
        <v>3378914.46</v>
      </c>
      <c r="D81" s="63">
        <f t="shared" si="1"/>
        <v>168945.723</v>
      </c>
    </row>
    <row r="82" spans="1:4" s="60" customFormat="1" ht="15.6" x14ac:dyDescent="0.3">
      <c r="A82" s="61" t="s">
        <v>161</v>
      </c>
      <c r="B82" s="62" t="s">
        <v>162</v>
      </c>
      <c r="C82" s="58">
        <f>'On Behalf Payment Totals '!Q83</f>
        <v>20611279.150000036</v>
      </c>
      <c r="D82" s="63">
        <f t="shared" si="1"/>
        <v>1030563.9575000019</v>
      </c>
    </row>
    <row r="83" spans="1:4" s="60" customFormat="1" ht="15.6" x14ac:dyDescent="0.3">
      <c r="A83" s="61" t="s">
        <v>163</v>
      </c>
      <c r="B83" s="62" t="s">
        <v>164</v>
      </c>
      <c r="C83" s="58">
        <f>'On Behalf Payment Totals '!Q84</f>
        <v>6559644.0299999947</v>
      </c>
      <c r="D83" s="63">
        <f t="shared" si="1"/>
        <v>327982.20149999973</v>
      </c>
    </row>
    <row r="84" spans="1:4" s="60" customFormat="1" ht="15.6" x14ac:dyDescent="0.3">
      <c r="A84" s="61" t="s">
        <v>165</v>
      </c>
      <c r="B84" s="62" t="s">
        <v>166</v>
      </c>
      <c r="C84" s="58">
        <f>'On Behalf Payment Totals '!Q85</f>
        <v>2636272.7400000007</v>
      </c>
      <c r="D84" s="63">
        <f t="shared" si="1"/>
        <v>131813.63700000005</v>
      </c>
    </row>
    <row r="85" spans="1:4" s="60" customFormat="1" ht="15.6" x14ac:dyDescent="0.3">
      <c r="A85" s="61" t="s">
        <v>167</v>
      </c>
      <c r="B85" s="62" t="s">
        <v>168</v>
      </c>
      <c r="C85" s="58">
        <f>'On Behalf Payment Totals '!Q86</f>
        <v>19853395.000000037</v>
      </c>
      <c r="D85" s="63">
        <f t="shared" si="1"/>
        <v>992669.75000000186</v>
      </c>
    </row>
    <row r="86" spans="1:4" s="60" customFormat="1" ht="15.6" x14ac:dyDescent="0.3">
      <c r="A86" s="61" t="s">
        <v>169</v>
      </c>
      <c r="B86" s="62" t="s">
        <v>170</v>
      </c>
      <c r="C86" s="58">
        <f>'On Behalf Payment Totals '!Q87</f>
        <v>6418368.849999994</v>
      </c>
      <c r="D86" s="63">
        <f t="shared" si="1"/>
        <v>320918.44249999971</v>
      </c>
    </row>
    <row r="87" spans="1:4" s="60" customFormat="1" ht="15.6" x14ac:dyDescent="0.3">
      <c r="A87" s="61" t="s">
        <v>171</v>
      </c>
      <c r="B87" s="62" t="s">
        <v>172</v>
      </c>
      <c r="C87" s="58">
        <f>'On Behalf Payment Totals '!Q88</f>
        <v>1029641.7100000002</v>
      </c>
      <c r="D87" s="63">
        <f t="shared" si="1"/>
        <v>51482.085500000016</v>
      </c>
    </row>
    <row r="88" spans="1:4" s="60" customFormat="1" ht="15.6" x14ac:dyDescent="0.3">
      <c r="A88" s="61" t="s">
        <v>173</v>
      </c>
      <c r="B88" s="62" t="s">
        <v>174</v>
      </c>
      <c r="C88" s="58">
        <f>'On Behalf Payment Totals '!Q89</f>
        <v>398570264.58001232</v>
      </c>
      <c r="D88" s="63">
        <f t="shared" si="1"/>
        <v>19928513.229000617</v>
      </c>
    </row>
    <row r="89" spans="1:4" s="60" customFormat="1" ht="15.6" x14ac:dyDescent="0.3">
      <c r="A89" s="61" t="s">
        <v>175</v>
      </c>
      <c r="B89" s="62" t="s">
        <v>176</v>
      </c>
      <c r="C89" s="58">
        <f>'On Behalf Payment Totals '!Q90</f>
        <v>1502787.6900000004</v>
      </c>
      <c r="D89" s="63">
        <f t="shared" si="1"/>
        <v>75139.384500000029</v>
      </c>
    </row>
    <row r="90" spans="1:4" s="60" customFormat="1" ht="15.6" x14ac:dyDescent="0.3">
      <c r="A90" s="61" t="s">
        <v>177</v>
      </c>
      <c r="B90" s="62" t="s">
        <v>178</v>
      </c>
      <c r="C90" s="58">
        <f>'On Behalf Payment Totals '!Q91</f>
        <v>28607782.640000083</v>
      </c>
      <c r="D90" s="63">
        <f t="shared" si="1"/>
        <v>1430389.1320000042</v>
      </c>
    </row>
    <row r="91" spans="1:4" s="60" customFormat="1" ht="15.6" x14ac:dyDescent="0.3">
      <c r="A91" s="61" t="s">
        <v>179</v>
      </c>
      <c r="B91" s="62" t="s">
        <v>180</v>
      </c>
      <c r="C91" s="58">
        <f>'On Behalf Payment Totals '!Q92</f>
        <v>9932705.1499999911</v>
      </c>
      <c r="D91" s="63">
        <f t="shared" si="1"/>
        <v>496635.2574999996</v>
      </c>
    </row>
    <row r="92" spans="1:4" s="60" customFormat="1" ht="15.6" x14ac:dyDescent="0.3">
      <c r="A92" s="61" t="s">
        <v>181</v>
      </c>
      <c r="B92" s="62" t="s">
        <v>182</v>
      </c>
      <c r="C92" s="58">
        <f>'On Behalf Payment Totals '!Q93</f>
        <v>40746303.489999995</v>
      </c>
      <c r="D92" s="63">
        <f t="shared" si="1"/>
        <v>2037315.1744999997</v>
      </c>
    </row>
    <row r="93" spans="1:4" s="60" customFormat="1" ht="15.6" x14ac:dyDescent="0.3">
      <c r="A93" s="61" t="s">
        <v>183</v>
      </c>
      <c r="B93" s="62" t="s">
        <v>184</v>
      </c>
      <c r="C93" s="58">
        <f>'On Behalf Payment Totals '!Q94</f>
        <v>6681049.3799999952</v>
      </c>
      <c r="D93" s="63">
        <f t="shared" si="1"/>
        <v>334052.46899999981</v>
      </c>
    </row>
    <row r="94" spans="1:4" s="60" customFormat="1" ht="15.6" x14ac:dyDescent="0.3">
      <c r="A94" s="61" t="s">
        <v>185</v>
      </c>
      <c r="B94" s="62" t="s">
        <v>186</v>
      </c>
      <c r="C94" s="58">
        <f>'On Behalf Payment Totals '!Q95</f>
        <v>13621598.219999993</v>
      </c>
      <c r="D94" s="63">
        <f t="shared" si="1"/>
        <v>681079.91099999973</v>
      </c>
    </row>
    <row r="95" spans="1:4" s="60" customFormat="1" ht="15.6" x14ac:dyDescent="0.3">
      <c r="A95" s="61" t="s">
        <v>187</v>
      </c>
      <c r="B95" s="62" t="s">
        <v>188</v>
      </c>
      <c r="C95" s="58">
        <f>'On Behalf Payment Totals '!Q96</f>
        <v>7962840.8699999982</v>
      </c>
      <c r="D95" s="63">
        <f t="shared" si="1"/>
        <v>398142.04349999991</v>
      </c>
    </row>
    <row r="96" spans="1:4" s="60" customFormat="1" ht="15.6" x14ac:dyDescent="0.3">
      <c r="A96" s="61" t="s">
        <v>189</v>
      </c>
      <c r="B96" s="62" t="s">
        <v>190</v>
      </c>
      <c r="C96" s="58">
        <f>'On Behalf Payment Totals '!Q97</f>
        <v>25541873.820000075</v>
      </c>
      <c r="D96" s="63">
        <f t="shared" si="1"/>
        <v>1277093.6910000038</v>
      </c>
    </row>
    <row r="97" spans="1:4" s="60" customFormat="1" ht="15.6" x14ac:dyDescent="0.3">
      <c r="A97" s="61" t="s">
        <v>191</v>
      </c>
      <c r="B97" s="62" t="s">
        <v>192</v>
      </c>
      <c r="C97" s="58">
        <f>'On Behalf Payment Totals '!Q98</f>
        <v>6851352.7399999928</v>
      </c>
      <c r="D97" s="63">
        <f t="shared" si="1"/>
        <v>342567.63699999964</v>
      </c>
    </row>
    <row r="98" spans="1:4" s="60" customFormat="1" ht="15.6" x14ac:dyDescent="0.3">
      <c r="A98" s="61" t="s">
        <v>193</v>
      </c>
      <c r="B98" s="62" t="s">
        <v>194</v>
      </c>
      <c r="C98" s="58">
        <f>'On Behalf Payment Totals '!Q99</f>
        <v>2331493.79</v>
      </c>
      <c r="D98" s="63">
        <f t="shared" si="1"/>
        <v>116574.68950000001</v>
      </c>
    </row>
    <row r="99" spans="1:4" s="60" customFormat="1" ht="15.6" x14ac:dyDescent="0.3">
      <c r="A99" s="61" t="s">
        <v>195</v>
      </c>
      <c r="B99" s="62" t="s">
        <v>196</v>
      </c>
      <c r="C99" s="58">
        <f>'On Behalf Payment Totals '!Q100</f>
        <v>5260422.6999999937</v>
      </c>
      <c r="D99" s="63">
        <f t="shared" si="1"/>
        <v>263021.13499999972</v>
      </c>
    </row>
    <row r="100" spans="1:4" s="60" customFormat="1" ht="15.6" x14ac:dyDescent="0.3">
      <c r="A100" s="61" t="s">
        <v>197</v>
      </c>
      <c r="B100" s="62" t="s">
        <v>198</v>
      </c>
      <c r="C100" s="58">
        <f>'On Behalf Payment Totals '!Q101</f>
        <v>8326113.6899999911</v>
      </c>
      <c r="D100" s="63">
        <f t="shared" si="1"/>
        <v>416305.68449999957</v>
      </c>
    </row>
    <row r="101" spans="1:4" s="60" customFormat="1" ht="15.6" x14ac:dyDescent="0.3">
      <c r="A101" s="61" t="s">
        <v>199</v>
      </c>
      <c r="B101" s="62" t="s">
        <v>200</v>
      </c>
      <c r="C101" s="58">
        <f>'On Behalf Payment Totals '!Q102</f>
        <v>7337811.7199999969</v>
      </c>
      <c r="D101" s="63">
        <f t="shared" si="1"/>
        <v>366890.58599999989</v>
      </c>
    </row>
    <row r="102" spans="1:4" s="60" customFormat="1" ht="15.6" x14ac:dyDescent="0.3">
      <c r="A102" s="61" t="s">
        <v>201</v>
      </c>
      <c r="B102" s="62" t="s">
        <v>202</v>
      </c>
      <c r="C102" s="58">
        <f>'On Behalf Payment Totals '!Q103</f>
        <v>9483423.0699999947</v>
      </c>
      <c r="D102" s="63">
        <f t="shared" si="1"/>
        <v>474171.15349999978</v>
      </c>
    </row>
    <row r="103" spans="1:4" s="60" customFormat="1" ht="15.6" x14ac:dyDescent="0.3">
      <c r="A103" s="61" t="s">
        <v>203</v>
      </c>
      <c r="B103" s="62" t="s">
        <v>204</v>
      </c>
      <c r="C103" s="58">
        <f>'On Behalf Payment Totals '!Q104</f>
        <v>3652120.5300000003</v>
      </c>
      <c r="D103" s="63">
        <f t="shared" si="1"/>
        <v>182606.02650000004</v>
      </c>
    </row>
    <row r="104" spans="1:4" s="60" customFormat="1" ht="15.6" x14ac:dyDescent="0.3">
      <c r="A104" s="61" t="s">
        <v>205</v>
      </c>
      <c r="B104" s="62" t="s">
        <v>206</v>
      </c>
      <c r="C104" s="58">
        <f>'On Behalf Payment Totals '!Q105</f>
        <v>10125276.609999992</v>
      </c>
      <c r="D104" s="63">
        <f t="shared" si="1"/>
        <v>506263.83049999963</v>
      </c>
    </row>
    <row r="105" spans="1:4" s="60" customFormat="1" ht="15.6" x14ac:dyDescent="0.3">
      <c r="A105" s="61" t="s">
        <v>207</v>
      </c>
      <c r="B105" s="62" t="s">
        <v>208</v>
      </c>
      <c r="C105" s="58">
        <f>'On Behalf Payment Totals '!Q106</f>
        <v>3019925.15</v>
      </c>
      <c r="D105" s="63">
        <f t="shared" si="1"/>
        <v>150996.25750000001</v>
      </c>
    </row>
    <row r="106" spans="1:4" s="60" customFormat="1" ht="15.6" x14ac:dyDescent="0.3">
      <c r="A106" s="61" t="s">
        <v>209</v>
      </c>
      <c r="B106" s="62" t="s">
        <v>210</v>
      </c>
      <c r="C106" s="58">
        <f>'On Behalf Payment Totals '!Q107</f>
        <v>2925089.3800000008</v>
      </c>
      <c r="D106" s="63">
        <f t="shared" si="1"/>
        <v>146254.46900000004</v>
      </c>
    </row>
    <row r="107" spans="1:4" s="60" customFormat="1" ht="15.6" x14ac:dyDescent="0.3">
      <c r="A107" s="61" t="s">
        <v>211</v>
      </c>
      <c r="B107" s="62" t="s">
        <v>212</v>
      </c>
      <c r="C107" s="58">
        <f>'On Behalf Payment Totals '!Q108</f>
        <v>32081572.920000065</v>
      </c>
      <c r="D107" s="63">
        <f t="shared" si="1"/>
        <v>1604078.6460000034</v>
      </c>
    </row>
    <row r="108" spans="1:4" s="60" customFormat="1" ht="15.6" x14ac:dyDescent="0.3">
      <c r="A108" s="61" t="s">
        <v>213</v>
      </c>
      <c r="B108" s="62" t="s">
        <v>214</v>
      </c>
      <c r="C108" s="58">
        <f>'On Behalf Payment Totals '!Q109</f>
        <v>6403439.9399999958</v>
      </c>
      <c r="D108" s="63">
        <f t="shared" si="1"/>
        <v>320171.9969999998</v>
      </c>
    </row>
    <row r="109" spans="1:4" s="60" customFormat="1" ht="15.6" x14ac:dyDescent="0.3">
      <c r="A109" s="61" t="s">
        <v>215</v>
      </c>
      <c r="B109" s="62" t="s">
        <v>216</v>
      </c>
      <c r="C109" s="58">
        <f>'On Behalf Payment Totals '!Q110</f>
        <v>9641526.9099999908</v>
      </c>
      <c r="D109" s="63">
        <f t="shared" si="1"/>
        <v>482076.34549999959</v>
      </c>
    </row>
    <row r="110" spans="1:4" s="60" customFormat="1" ht="15.6" x14ac:dyDescent="0.3">
      <c r="A110" s="61" t="s">
        <v>217</v>
      </c>
      <c r="B110" s="62" t="s">
        <v>218</v>
      </c>
      <c r="C110" s="58">
        <f>'On Behalf Payment Totals '!Q111</f>
        <v>14435427.379999986</v>
      </c>
      <c r="D110" s="63">
        <f t="shared" si="1"/>
        <v>721771.36899999937</v>
      </c>
    </row>
    <row r="111" spans="1:4" s="60" customFormat="1" ht="15.6" x14ac:dyDescent="0.3">
      <c r="A111" s="61" t="s">
        <v>219</v>
      </c>
      <c r="B111" s="62" t="s">
        <v>220</v>
      </c>
      <c r="C111" s="58">
        <f>'On Behalf Payment Totals '!Q112</f>
        <v>5268530.8099999987</v>
      </c>
      <c r="D111" s="63">
        <f t="shared" si="1"/>
        <v>263426.54049999994</v>
      </c>
    </row>
    <row r="112" spans="1:4" s="60" customFormat="1" ht="15.6" x14ac:dyDescent="0.3">
      <c r="A112" s="61" t="s">
        <v>221</v>
      </c>
      <c r="B112" s="62" t="s">
        <v>222</v>
      </c>
      <c r="C112" s="58">
        <f>'On Behalf Payment Totals '!Q113</f>
        <v>9352317.9199999925</v>
      </c>
      <c r="D112" s="63">
        <f t="shared" si="1"/>
        <v>467615.89599999966</v>
      </c>
    </row>
    <row r="113" spans="1:4" s="60" customFormat="1" ht="15.6" x14ac:dyDescent="0.3">
      <c r="A113" s="61" t="s">
        <v>223</v>
      </c>
      <c r="B113" s="62" t="s">
        <v>224</v>
      </c>
      <c r="C113" s="58">
        <f>'On Behalf Payment Totals '!Q114</f>
        <v>5892429.4799999977</v>
      </c>
      <c r="D113" s="63">
        <f t="shared" si="1"/>
        <v>294621.47399999987</v>
      </c>
    </row>
    <row r="114" spans="1:4" s="60" customFormat="1" ht="15.6" x14ac:dyDescent="0.3">
      <c r="A114" s="61" t="s">
        <v>225</v>
      </c>
      <c r="B114" s="62" t="s">
        <v>226</v>
      </c>
      <c r="C114" s="58">
        <f>'On Behalf Payment Totals '!Q115</f>
        <v>21095751.040000044</v>
      </c>
      <c r="D114" s="63">
        <f t="shared" si="1"/>
        <v>1054787.5520000022</v>
      </c>
    </row>
    <row r="115" spans="1:4" s="60" customFormat="1" ht="15.6" x14ac:dyDescent="0.3">
      <c r="A115" s="61" t="s">
        <v>227</v>
      </c>
      <c r="B115" s="62" t="s">
        <v>228</v>
      </c>
      <c r="C115" s="58">
        <f>'On Behalf Payment Totals '!Q116</f>
        <v>8015689.0399999972</v>
      </c>
      <c r="D115" s="63">
        <f t="shared" si="1"/>
        <v>400784.45199999987</v>
      </c>
    </row>
    <row r="116" spans="1:4" s="60" customFormat="1" ht="15.6" x14ac:dyDescent="0.3">
      <c r="A116" s="61" t="s">
        <v>229</v>
      </c>
      <c r="B116" s="62" t="s">
        <v>230</v>
      </c>
      <c r="C116" s="58">
        <f>'On Behalf Payment Totals '!Q117</f>
        <v>4924019.7399999974</v>
      </c>
      <c r="D116" s="63">
        <f t="shared" si="1"/>
        <v>246200.98699999988</v>
      </c>
    </row>
    <row r="117" spans="1:4" s="60" customFormat="1" ht="15.6" x14ac:dyDescent="0.3">
      <c r="A117" s="61" t="s">
        <v>231</v>
      </c>
      <c r="B117" s="62" t="s">
        <v>232</v>
      </c>
      <c r="C117" s="58">
        <f>'On Behalf Payment Totals '!Q118</f>
        <v>12435303.04999999</v>
      </c>
      <c r="D117" s="63">
        <f t="shared" si="1"/>
        <v>621765.1524999995</v>
      </c>
    </row>
    <row r="118" spans="1:4" s="60" customFormat="1" ht="15.6" x14ac:dyDescent="0.3">
      <c r="A118" s="61" t="s">
        <v>233</v>
      </c>
      <c r="B118" s="62" t="s">
        <v>234</v>
      </c>
      <c r="C118" s="58">
        <f>'On Behalf Payment Totals '!Q119</f>
        <v>3790687.9400000009</v>
      </c>
      <c r="D118" s="63">
        <f t="shared" si="1"/>
        <v>189534.39700000006</v>
      </c>
    </row>
    <row r="119" spans="1:4" s="60" customFormat="1" ht="15.6" x14ac:dyDescent="0.3">
      <c r="A119" s="61" t="s">
        <v>235</v>
      </c>
      <c r="B119" s="62" t="s">
        <v>236</v>
      </c>
      <c r="C119" s="58">
        <f>'On Behalf Payment Totals '!Q120</f>
        <v>8398453.5299999956</v>
      </c>
      <c r="D119" s="63">
        <f t="shared" si="1"/>
        <v>419922.67649999983</v>
      </c>
    </row>
    <row r="120" spans="1:4" s="60" customFormat="1" ht="15.6" x14ac:dyDescent="0.3">
      <c r="A120" s="61" t="s">
        <v>237</v>
      </c>
      <c r="B120" s="62" t="s">
        <v>238</v>
      </c>
      <c r="C120" s="58">
        <f>'On Behalf Payment Totals '!Q121</f>
        <v>4436533.0899999961</v>
      </c>
      <c r="D120" s="63">
        <f t="shared" si="1"/>
        <v>221826.65449999983</v>
      </c>
    </row>
    <row r="121" spans="1:4" s="60" customFormat="1" ht="15.6" x14ac:dyDescent="0.3">
      <c r="A121" s="61" t="s">
        <v>239</v>
      </c>
      <c r="B121" s="62" t="s">
        <v>240</v>
      </c>
      <c r="C121" s="58">
        <f>'On Behalf Payment Totals '!Q122</f>
        <v>3595502.0799999996</v>
      </c>
      <c r="D121" s="63">
        <f t="shared" si="1"/>
        <v>179775.10399999999</v>
      </c>
    </row>
    <row r="122" spans="1:4" s="60" customFormat="1" ht="15.6" x14ac:dyDescent="0.3">
      <c r="A122" s="61" t="s">
        <v>241</v>
      </c>
      <c r="B122" s="62" t="s">
        <v>242</v>
      </c>
      <c r="C122" s="58">
        <f>'On Behalf Payment Totals '!Q123</f>
        <v>6630415.7399999937</v>
      </c>
      <c r="D122" s="63">
        <f t="shared" si="1"/>
        <v>331520.78699999972</v>
      </c>
    </row>
    <row r="123" spans="1:4" s="60" customFormat="1" ht="15.6" x14ac:dyDescent="0.3">
      <c r="A123" s="61" t="s">
        <v>243</v>
      </c>
      <c r="B123" s="62" t="s">
        <v>244</v>
      </c>
      <c r="C123" s="58">
        <f>'On Behalf Payment Totals '!Q124</f>
        <v>11481940.549999993</v>
      </c>
      <c r="D123" s="63">
        <f t="shared" si="1"/>
        <v>574097.02749999973</v>
      </c>
    </row>
    <row r="124" spans="1:4" s="60" customFormat="1" ht="15.6" x14ac:dyDescent="0.3">
      <c r="A124" s="61" t="s">
        <v>245</v>
      </c>
      <c r="B124" s="62" t="s">
        <v>246</v>
      </c>
      <c r="C124" s="58">
        <f>'On Behalf Payment Totals '!Q125</f>
        <v>7943373.3999999966</v>
      </c>
      <c r="D124" s="63">
        <f t="shared" si="1"/>
        <v>397168.66999999987</v>
      </c>
    </row>
    <row r="125" spans="1:4" s="60" customFormat="1" ht="15.6" x14ac:dyDescent="0.3">
      <c r="A125" s="61" t="s">
        <v>247</v>
      </c>
      <c r="B125" s="62" t="s">
        <v>248</v>
      </c>
      <c r="C125" s="58">
        <f>'On Behalf Payment Totals '!Q126</f>
        <v>13884647.439999998</v>
      </c>
      <c r="D125" s="63">
        <f t="shared" si="1"/>
        <v>694232.37199999997</v>
      </c>
    </row>
    <row r="126" spans="1:4" s="60" customFormat="1" ht="15.6" x14ac:dyDescent="0.3">
      <c r="A126" s="61" t="s">
        <v>249</v>
      </c>
      <c r="B126" s="62" t="s">
        <v>250</v>
      </c>
      <c r="C126" s="58">
        <f>'On Behalf Payment Totals '!Q127</f>
        <v>6337215.1299999962</v>
      </c>
      <c r="D126" s="63">
        <f t="shared" si="1"/>
        <v>316860.75649999984</v>
      </c>
    </row>
    <row r="127" spans="1:4" s="60" customFormat="1" ht="15.6" x14ac:dyDescent="0.3">
      <c r="A127" s="61" t="s">
        <v>251</v>
      </c>
      <c r="B127" s="62" t="s">
        <v>252</v>
      </c>
      <c r="C127" s="58">
        <f>'On Behalf Payment Totals '!Q128</f>
        <v>14276117.929999989</v>
      </c>
      <c r="D127" s="63">
        <f t="shared" si="1"/>
        <v>713805.89649999945</v>
      </c>
    </row>
    <row r="128" spans="1:4" s="60" customFormat="1" ht="15.6" x14ac:dyDescent="0.3">
      <c r="A128" s="61" t="s">
        <v>253</v>
      </c>
      <c r="B128" s="62" t="s">
        <v>254</v>
      </c>
      <c r="C128" s="58">
        <f>'On Behalf Payment Totals '!Q129</f>
        <v>5670618.7099999944</v>
      </c>
      <c r="D128" s="63">
        <f t="shared" si="1"/>
        <v>283530.93549999973</v>
      </c>
    </row>
    <row r="129" spans="1:4" s="60" customFormat="1" ht="15.6" x14ac:dyDescent="0.3">
      <c r="A129" s="61" t="s">
        <v>255</v>
      </c>
      <c r="B129" s="62" t="s">
        <v>256</v>
      </c>
      <c r="C129" s="58">
        <f>'On Behalf Payment Totals '!Q130</f>
        <v>3582664.46</v>
      </c>
      <c r="D129" s="63">
        <f t="shared" si="1"/>
        <v>179133.223</v>
      </c>
    </row>
    <row r="130" spans="1:4" s="60" customFormat="1" ht="15.6" x14ac:dyDescent="0.3">
      <c r="A130" s="61" t="s">
        <v>257</v>
      </c>
      <c r="B130" s="62" t="s">
        <v>258</v>
      </c>
      <c r="C130" s="58">
        <f>'On Behalf Payment Totals '!Q131</f>
        <v>10524072.189999994</v>
      </c>
      <c r="D130" s="63">
        <f t="shared" si="1"/>
        <v>526203.60949999967</v>
      </c>
    </row>
    <row r="131" spans="1:4" s="60" customFormat="1" ht="15.6" x14ac:dyDescent="0.3">
      <c r="A131" s="61" t="s">
        <v>259</v>
      </c>
      <c r="B131" s="62" t="s">
        <v>260</v>
      </c>
      <c r="C131" s="58">
        <f>'On Behalf Payment Totals '!Q132</f>
        <v>35214277.700000025</v>
      </c>
      <c r="D131" s="63">
        <f t="shared" si="1"/>
        <v>1760713.8850000014</v>
      </c>
    </row>
    <row r="132" spans="1:4" s="60" customFormat="1" ht="15.6" x14ac:dyDescent="0.3">
      <c r="A132" s="61" t="s">
        <v>261</v>
      </c>
      <c r="B132" s="62" t="s">
        <v>262</v>
      </c>
      <c r="C132" s="58">
        <f>'On Behalf Payment Totals '!Q133</f>
        <v>5040369.1799999969</v>
      </c>
      <c r="D132" s="63">
        <f t="shared" ref="D132:D173" si="2">C132*5%</f>
        <v>252018.45899999986</v>
      </c>
    </row>
    <row r="133" spans="1:4" s="60" customFormat="1" ht="15.6" x14ac:dyDescent="0.3">
      <c r="A133" s="61" t="s">
        <v>263</v>
      </c>
      <c r="B133" s="62" t="s">
        <v>264</v>
      </c>
      <c r="C133" s="58">
        <f>'On Behalf Payment Totals '!Q134</f>
        <v>18246740.28000002</v>
      </c>
      <c r="D133" s="63">
        <f t="shared" si="2"/>
        <v>912337.01400000101</v>
      </c>
    </row>
    <row r="134" spans="1:4" s="60" customFormat="1" ht="15.6" x14ac:dyDescent="0.3">
      <c r="A134" s="61" t="s">
        <v>265</v>
      </c>
      <c r="B134" s="62" t="s">
        <v>266</v>
      </c>
      <c r="C134" s="58">
        <f>'On Behalf Payment Totals '!Q135</f>
        <v>2250195.61</v>
      </c>
      <c r="D134" s="63">
        <f t="shared" si="2"/>
        <v>112509.78049999999</v>
      </c>
    </row>
    <row r="135" spans="1:4" s="60" customFormat="1" ht="15.6" x14ac:dyDescent="0.3">
      <c r="A135" s="61" t="s">
        <v>267</v>
      </c>
      <c r="B135" s="62" t="s">
        <v>268</v>
      </c>
      <c r="C135" s="58">
        <f>'On Behalf Payment Totals '!Q136</f>
        <v>10620564.529999994</v>
      </c>
      <c r="D135" s="63">
        <f t="shared" si="2"/>
        <v>531028.22649999976</v>
      </c>
    </row>
    <row r="136" spans="1:4" s="60" customFormat="1" ht="15.6" x14ac:dyDescent="0.3">
      <c r="A136" s="61" t="s">
        <v>269</v>
      </c>
      <c r="B136" s="62" t="s">
        <v>270</v>
      </c>
      <c r="C136" s="58">
        <f>'On Behalf Payment Totals '!Q137</f>
        <v>2693341.22</v>
      </c>
      <c r="D136" s="63">
        <f t="shared" si="2"/>
        <v>134667.06100000002</v>
      </c>
    </row>
    <row r="137" spans="1:4" s="60" customFormat="1" ht="15.6" x14ac:dyDescent="0.3">
      <c r="A137" s="61" t="s">
        <v>271</v>
      </c>
      <c r="B137" s="62" t="s">
        <v>272</v>
      </c>
      <c r="C137" s="58">
        <f>'On Behalf Payment Totals '!Q138</f>
        <v>2451252.2700000005</v>
      </c>
      <c r="D137" s="63">
        <f t="shared" si="2"/>
        <v>122562.61350000004</v>
      </c>
    </row>
    <row r="138" spans="1:4" s="60" customFormat="1" ht="15.6" x14ac:dyDescent="0.3">
      <c r="A138" s="61" t="s">
        <v>273</v>
      </c>
      <c r="B138" s="62" t="s">
        <v>274</v>
      </c>
      <c r="C138" s="58">
        <f>'On Behalf Payment Totals '!Q139</f>
        <v>6393154.6799999969</v>
      </c>
      <c r="D138" s="63">
        <f t="shared" si="2"/>
        <v>319657.73399999988</v>
      </c>
    </row>
    <row r="139" spans="1:4" s="60" customFormat="1" ht="15.6" x14ac:dyDescent="0.3">
      <c r="A139" s="61" t="s">
        <v>275</v>
      </c>
      <c r="B139" s="62" t="s">
        <v>276</v>
      </c>
      <c r="C139" s="58">
        <f>'On Behalf Payment Totals '!Q140</f>
        <v>11179300.279999992</v>
      </c>
      <c r="D139" s="63">
        <f t="shared" si="2"/>
        <v>558965.01399999962</v>
      </c>
    </row>
    <row r="140" spans="1:4" s="60" customFormat="1" ht="15.6" x14ac:dyDescent="0.3">
      <c r="A140" s="61" t="s">
        <v>277</v>
      </c>
      <c r="B140" s="62" t="s">
        <v>278</v>
      </c>
      <c r="C140" s="58">
        <f>'On Behalf Payment Totals '!Q141</f>
        <v>23635391.32000009</v>
      </c>
      <c r="D140" s="63">
        <f t="shared" si="2"/>
        <v>1181769.5660000045</v>
      </c>
    </row>
    <row r="141" spans="1:4" s="60" customFormat="1" ht="15.6" x14ac:dyDescent="0.3">
      <c r="A141" s="61" t="s">
        <v>279</v>
      </c>
      <c r="B141" s="62" t="s">
        <v>280</v>
      </c>
      <c r="C141" s="58">
        <f>'On Behalf Payment Totals '!Q142</f>
        <v>3969208.95</v>
      </c>
      <c r="D141" s="63">
        <f t="shared" si="2"/>
        <v>198460.44750000001</v>
      </c>
    </row>
    <row r="142" spans="1:4" s="60" customFormat="1" ht="15.6" x14ac:dyDescent="0.3">
      <c r="A142" s="61" t="s">
        <v>281</v>
      </c>
      <c r="B142" s="62" t="s">
        <v>282</v>
      </c>
      <c r="C142" s="58">
        <f>'On Behalf Payment Totals '!Q143</f>
        <v>1457744.3500000008</v>
      </c>
      <c r="D142" s="63">
        <f t="shared" si="2"/>
        <v>72887.217500000042</v>
      </c>
    </row>
    <row r="143" spans="1:4" s="60" customFormat="1" ht="15.6" x14ac:dyDescent="0.3">
      <c r="A143" s="61" t="s">
        <v>283</v>
      </c>
      <c r="B143" s="62" t="s">
        <v>284</v>
      </c>
      <c r="C143" s="58">
        <f>'On Behalf Payment Totals '!Q144</f>
        <v>5990815.5999999959</v>
      </c>
      <c r="D143" s="63">
        <f t="shared" si="2"/>
        <v>299540.7799999998</v>
      </c>
    </row>
    <row r="144" spans="1:4" s="60" customFormat="1" ht="15.6" x14ac:dyDescent="0.3">
      <c r="A144" s="61" t="s">
        <v>285</v>
      </c>
      <c r="B144" s="62" t="s">
        <v>286</v>
      </c>
      <c r="C144" s="58">
        <f>'On Behalf Payment Totals '!Q145</f>
        <v>22908525.940000087</v>
      </c>
      <c r="D144" s="63">
        <f t="shared" si="2"/>
        <v>1145426.2970000044</v>
      </c>
    </row>
    <row r="145" spans="1:4" s="60" customFormat="1" ht="15.6" x14ac:dyDescent="0.3">
      <c r="A145" s="61" t="s">
        <v>287</v>
      </c>
      <c r="B145" s="62" t="s">
        <v>288</v>
      </c>
      <c r="C145" s="58">
        <f>'On Behalf Payment Totals '!Q146</f>
        <v>4248617.8900000006</v>
      </c>
      <c r="D145" s="63">
        <f t="shared" si="2"/>
        <v>212430.89450000005</v>
      </c>
    </row>
    <row r="146" spans="1:4" s="60" customFormat="1" ht="15.6" x14ac:dyDescent="0.3">
      <c r="A146" s="61" t="s">
        <v>289</v>
      </c>
      <c r="B146" s="62" t="s">
        <v>290</v>
      </c>
      <c r="C146" s="58">
        <f>'On Behalf Payment Totals '!Q147</f>
        <v>2152883.9300000002</v>
      </c>
      <c r="D146" s="63">
        <f t="shared" si="2"/>
        <v>107644.19650000002</v>
      </c>
    </row>
    <row r="147" spans="1:4" s="60" customFormat="1" ht="15.6" x14ac:dyDescent="0.3">
      <c r="A147" s="61" t="s">
        <v>291</v>
      </c>
      <c r="B147" s="62" t="s">
        <v>292</v>
      </c>
      <c r="C147" s="58">
        <f>'On Behalf Payment Totals '!Q148</f>
        <v>9923588.2499999907</v>
      </c>
      <c r="D147" s="63">
        <f t="shared" si="2"/>
        <v>496179.41249999957</v>
      </c>
    </row>
    <row r="148" spans="1:4" s="60" customFormat="1" ht="15.6" x14ac:dyDescent="0.3">
      <c r="A148" s="61" t="s">
        <v>293</v>
      </c>
      <c r="B148" s="62" t="s">
        <v>294</v>
      </c>
      <c r="C148" s="58">
        <f>'On Behalf Payment Totals '!Q149</f>
        <v>9167776.0999999866</v>
      </c>
      <c r="D148" s="63">
        <f t="shared" si="2"/>
        <v>458388.80499999935</v>
      </c>
    </row>
    <row r="149" spans="1:4" s="60" customFormat="1" ht="15.6" x14ac:dyDescent="0.3">
      <c r="A149" s="61" t="s">
        <v>295</v>
      </c>
      <c r="B149" s="62" t="s">
        <v>296</v>
      </c>
      <c r="C149" s="58">
        <f>'On Behalf Payment Totals '!Q150</f>
        <v>9467353.6199999973</v>
      </c>
      <c r="D149" s="63">
        <f t="shared" si="2"/>
        <v>473367.68099999987</v>
      </c>
    </row>
    <row r="150" spans="1:4" s="60" customFormat="1" ht="15.6" x14ac:dyDescent="0.3">
      <c r="A150" s="61" t="s">
        <v>297</v>
      </c>
      <c r="B150" s="62" t="s">
        <v>298</v>
      </c>
      <c r="C150" s="58">
        <f>'On Behalf Payment Totals '!Q151</f>
        <v>6626191.4699999969</v>
      </c>
      <c r="D150" s="63">
        <f t="shared" si="2"/>
        <v>331309.57349999988</v>
      </c>
    </row>
    <row r="151" spans="1:4" s="60" customFormat="1" ht="15.6" x14ac:dyDescent="0.3">
      <c r="A151" s="61" t="s">
        <v>299</v>
      </c>
      <c r="B151" s="62" t="s">
        <v>300</v>
      </c>
      <c r="C151" s="58">
        <f>'On Behalf Payment Totals '!Q152</f>
        <v>3283749.68</v>
      </c>
      <c r="D151" s="63">
        <f t="shared" si="2"/>
        <v>164187.48400000003</v>
      </c>
    </row>
    <row r="152" spans="1:4" s="60" customFormat="1" ht="15.6" x14ac:dyDescent="0.3">
      <c r="A152" s="61" t="s">
        <v>301</v>
      </c>
      <c r="B152" s="62" t="s">
        <v>302</v>
      </c>
      <c r="C152" s="58">
        <f>'On Behalf Payment Totals '!Q153</f>
        <v>1525016.9700000002</v>
      </c>
      <c r="D152" s="63">
        <f t="shared" si="2"/>
        <v>76250.848500000007</v>
      </c>
    </row>
    <row r="153" spans="1:4" s="60" customFormat="1" ht="15.6" x14ac:dyDescent="0.3">
      <c r="A153" s="61" t="s">
        <v>303</v>
      </c>
      <c r="B153" s="62" t="s">
        <v>304</v>
      </c>
      <c r="C153" s="58">
        <f>'On Behalf Payment Totals '!Q154</f>
        <v>29795042.5200001</v>
      </c>
      <c r="D153" s="63">
        <f t="shared" si="2"/>
        <v>1489752.1260000051</v>
      </c>
    </row>
    <row r="154" spans="1:4" s="60" customFormat="1" ht="15.6" x14ac:dyDescent="0.3">
      <c r="A154" s="61" t="s">
        <v>305</v>
      </c>
      <c r="B154" s="62" t="s">
        <v>306</v>
      </c>
      <c r="C154" s="58">
        <f>'On Behalf Payment Totals '!Q155</f>
        <v>21309228.900000054</v>
      </c>
      <c r="D154" s="63">
        <f t="shared" si="2"/>
        <v>1065461.4450000029</v>
      </c>
    </row>
    <row r="155" spans="1:4" s="60" customFormat="1" ht="15.6" x14ac:dyDescent="0.3">
      <c r="A155" s="61" t="s">
        <v>307</v>
      </c>
      <c r="B155" s="62" t="s">
        <v>308</v>
      </c>
      <c r="C155" s="58">
        <f>'On Behalf Payment Totals '!Q156</f>
        <v>9666017.2399999909</v>
      </c>
      <c r="D155" s="63">
        <f t="shared" si="2"/>
        <v>483300.86199999956</v>
      </c>
    </row>
    <row r="156" spans="1:4" s="60" customFormat="1" ht="15.6" x14ac:dyDescent="0.3">
      <c r="A156" s="61" t="s">
        <v>309</v>
      </c>
      <c r="B156" s="62" t="s">
        <v>310</v>
      </c>
      <c r="C156" s="58">
        <f>'On Behalf Payment Totals '!Q157</f>
        <v>5225605.2499999972</v>
      </c>
      <c r="D156" s="63">
        <f t="shared" si="2"/>
        <v>261280.26249999987</v>
      </c>
    </row>
    <row r="157" spans="1:4" s="60" customFormat="1" ht="15.6" x14ac:dyDescent="0.3">
      <c r="A157" s="61" t="s">
        <v>311</v>
      </c>
      <c r="B157" s="62" t="s">
        <v>312</v>
      </c>
      <c r="C157" s="58">
        <f>'On Behalf Payment Totals '!Q158</f>
        <v>887826.19000000018</v>
      </c>
      <c r="D157" s="63">
        <f t="shared" si="2"/>
        <v>44391.30950000001</v>
      </c>
    </row>
    <row r="158" spans="1:4" s="60" customFormat="1" ht="15.6" x14ac:dyDescent="0.3">
      <c r="A158" s="61" t="s">
        <v>313</v>
      </c>
      <c r="B158" s="62" t="s">
        <v>314</v>
      </c>
      <c r="C158" s="58">
        <f>'On Behalf Payment Totals '!Q159</f>
        <v>9185242.5199999884</v>
      </c>
      <c r="D158" s="63">
        <f t="shared" si="2"/>
        <v>459262.12599999947</v>
      </c>
    </row>
    <row r="159" spans="1:4" s="60" customFormat="1" ht="15.6" x14ac:dyDescent="0.3">
      <c r="A159" s="61" t="s">
        <v>315</v>
      </c>
      <c r="B159" s="62" t="s">
        <v>316</v>
      </c>
      <c r="C159" s="58">
        <f>'On Behalf Payment Totals '!Q160</f>
        <v>9417674.0099999942</v>
      </c>
      <c r="D159" s="63">
        <f t="shared" si="2"/>
        <v>470883.70049999974</v>
      </c>
    </row>
    <row r="160" spans="1:4" s="60" customFormat="1" ht="15.6" x14ac:dyDescent="0.3">
      <c r="A160" s="61" t="s">
        <v>317</v>
      </c>
      <c r="B160" s="62" t="s">
        <v>318</v>
      </c>
      <c r="C160" s="58">
        <f>'On Behalf Payment Totals '!Q161</f>
        <v>5911810.3099999949</v>
      </c>
      <c r="D160" s="63">
        <f t="shared" si="2"/>
        <v>295590.51549999975</v>
      </c>
    </row>
    <row r="161" spans="1:5" s="60" customFormat="1" ht="15.6" x14ac:dyDescent="0.3">
      <c r="A161" s="61" t="s">
        <v>319</v>
      </c>
      <c r="B161" s="62" t="s">
        <v>320</v>
      </c>
      <c r="C161" s="58">
        <f>'On Behalf Payment Totals '!Q162</f>
        <v>6355574.3900000006</v>
      </c>
      <c r="D161" s="63">
        <f t="shared" si="2"/>
        <v>317778.71950000006</v>
      </c>
    </row>
    <row r="162" spans="1:5" s="60" customFormat="1" ht="15.6" x14ac:dyDescent="0.3">
      <c r="A162" s="61" t="s">
        <v>321</v>
      </c>
      <c r="B162" s="62" t="s">
        <v>322</v>
      </c>
      <c r="C162" s="58">
        <f>'On Behalf Payment Totals '!Q163</f>
        <v>3317107.3900000015</v>
      </c>
      <c r="D162" s="63">
        <f t="shared" si="2"/>
        <v>165855.36950000009</v>
      </c>
    </row>
    <row r="163" spans="1:5" s="60" customFormat="1" ht="15.6" x14ac:dyDescent="0.3">
      <c r="A163" s="61" t="s">
        <v>323</v>
      </c>
      <c r="B163" s="62" t="s">
        <v>324</v>
      </c>
      <c r="C163" s="58">
        <f>'On Behalf Payment Totals '!Q164</f>
        <v>7232372.9199999953</v>
      </c>
      <c r="D163" s="63">
        <f t="shared" si="2"/>
        <v>361618.64599999978</v>
      </c>
    </row>
    <row r="164" spans="1:5" s="60" customFormat="1" ht="15.6" x14ac:dyDescent="0.3">
      <c r="A164" s="61" t="s">
        <v>325</v>
      </c>
      <c r="B164" s="62" t="s">
        <v>326</v>
      </c>
      <c r="C164" s="58">
        <f>'On Behalf Payment Totals '!Q165</f>
        <v>6179039.3899999997</v>
      </c>
      <c r="D164" s="63">
        <f t="shared" si="2"/>
        <v>308951.96950000001</v>
      </c>
    </row>
    <row r="165" spans="1:5" s="60" customFormat="1" ht="15.6" x14ac:dyDescent="0.3">
      <c r="A165" s="61" t="s">
        <v>327</v>
      </c>
      <c r="B165" s="62" t="s">
        <v>328</v>
      </c>
      <c r="C165" s="58">
        <f>'On Behalf Payment Totals '!Q166</f>
        <v>51072801.619999819</v>
      </c>
      <c r="D165" s="63">
        <f t="shared" si="2"/>
        <v>2553640.0809999909</v>
      </c>
    </row>
    <row r="166" spans="1:5" s="60" customFormat="1" ht="15.6" x14ac:dyDescent="0.3">
      <c r="A166" s="61" t="s">
        <v>329</v>
      </c>
      <c r="B166" s="62" t="s">
        <v>330</v>
      </c>
      <c r="C166" s="58">
        <f>'On Behalf Payment Totals '!Q167</f>
        <v>5666497.5199999986</v>
      </c>
      <c r="D166" s="63">
        <f t="shared" si="2"/>
        <v>283324.87599999993</v>
      </c>
    </row>
    <row r="167" spans="1:5" s="60" customFormat="1" ht="15.6" x14ac:dyDescent="0.3">
      <c r="A167" s="61" t="s">
        <v>331</v>
      </c>
      <c r="B167" s="62" t="s">
        <v>332</v>
      </c>
      <c r="C167" s="58">
        <f>'On Behalf Payment Totals '!Q168</f>
        <v>10193161.429999987</v>
      </c>
      <c r="D167" s="63">
        <f t="shared" si="2"/>
        <v>509658.07149999938</v>
      </c>
    </row>
    <row r="168" spans="1:5" s="60" customFormat="1" ht="15.6" x14ac:dyDescent="0.3">
      <c r="A168" s="61" t="s">
        <v>333</v>
      </c>
      <c r="B168" s="62" t="s">
        <v>334</v>
      </c>
      <c r="C168" s="58">
        <f>'On Behalf Payment Totals '!Q169</f>
        <v>6817283.5399999972</v>
      </c>
      <c r="D168" s="63">
        <f t="shared" si="2"/>
        <v>340864.17699999991</v>
      </c>
    </row>
    <row r="169" spans="1:5" s="60" customFormat="1" ht="15.6" x14ac:dyDescent="0.3">
      <c r="A169" s="61" t="s">
        <v>335</v>
      </c>
      <c r="B169" s="62" t="s">
        <v>336</v>
      </c>
      <c r="C169" s="58">
        <f>'On Behalf Payment Totals '!Q170</f>
        <v>12353386.299999991</v>
      </c>
      <c r="D169" s="63">
        <f t="shared" si="2"/>
        <v>617669.31499999959</v>
      </c>
    </row>
    <row r="170" spans="1:5" s="60" customFormat="1" ht="15.6" x14ac:dyDescent="0.3">
      <c r="A170" s="61" t="s">
        <v>337</v>
      </c>
      <c r="B170" s="62" t="s">
        <v>338</v>
      </c>
      <c r="C170" s="58">
        <f>'On Behalf Payment Totals '!Q171</f>
        <v>2623287.37</v>
      </c>
      <c r="D170" s="63">
        <f t="shared" si="2"/>
        <v>131164.36850000001</v>
      </c>
    </row>
    <row r="171" spans="1:5" s="60" customFormat="1" ht="15.6" x14ac:dyDescent="0.3">
      <c r="A171" s="61" t="s">
        <v>339</v>
      </c>
      <c r="B171" s="62" t="s">
        <v>340</v>
      </c>
      <c r="C171" s="58">
        <f>'On Behalf Payment Totals '!Q172</f>
        <v>2944973.3</v>
      </c>
      <c r="D171" s="63">
        <f t="shared" si="2"/>
        <v>147248.66500000001</v>
      </c>
    </row>
    <row r="172" spans="1:5" s="60" customFormat="1" ht="15.6" x14ac:dyDescent="0.3">
      <c r="A172" s="61" t="s">
        <v>341</v>
      </c>
      <c r="B172" s="62" t="s">
        <v>342</v>
      </c>
      <c r="C172" s="58">
        <f>'On Behalf Payment Totals '!Q173</f>
        <v>4220969.5799999982</v>
      </c>
      <c r="D172" s="63">
        <f t="shared" si="2"/>
        <v>211048.47899999993</v>
      </c>
    </row>
    <row r="173" spans="1:5" s="60" customFormat="1" ht="16.2" thickBot="1" x14ac:dyDescent="0.35">
      <c r="A173" s="61" t="s">
        <v>343</v>
      </c>
      <c r="B173" s="62" t="s">
        <v>344</v>
      </c>
      <c r="C173" s="58">
        <f>'On Behalf Payment Totals '!Q174</f>
        <v>12850552.479999989</v>
      </c>
      <c r="D173" s="63">
        <f t="shared" si="2"/>
        <v>642527.62399999949</v>
      </c>
      <c r="E173" s="64"/>
    </row>
    <row r="174" spans="1:5" s="70" customFormat="1" ht="16.2" thickBot="1" x14ac:dyDescent="0.35">
      <c r="A174" s="65"/>
      <c r="B174" s="66" t="s">
        <v>365</v>
      </c>
      <c r="C174" s="67">
        <f>SUM(C3:C173)</f>
        <v>2205486771.5600114</v>
      </c>
      <c r="D174" s="68">
        <f>SUM(D3:D173)</f>
        <v>110274338.57800053</v>
      </c>
      <c r="E174" s="69"/>
    </row>
    <row r="175" spans="1:5" x14ac:dyDescent="0.25">
      <c r="A175" s="76" t="s">
        <v>373</v>
      </c>
      <c r="B175"/>
      <c r="C175"/>
      <c r="D175"/>
    </row>
    <row r="176" spans="1:5" x14ac:dyDescent="0.25">
      <c r="A176" s="76" t="s">
        <v>369</v>
      </c>
      <c r="B176"/>
      <c r="C176"/>
      <c r="D176"/>
    </row>
    <row r="177" spans="1:4" x14ac:dyDescent="0.25">
      <c r="A177" s="76" t="s">
        <v>374</v>
      </c>
      <c r="B177"/>
      <c r="C177" s="50" t="s">
        <v>363</v>
      </c>
      <c r="D177"/>
    </row>
    <row r="178" spans="1:4" x14ac:dyDescent="0.25">
      <c r="B178"/>
      <c r="C178"/>
    </row>
    <row r="179" spans="1:4" ht="16.95" customHeight="1" x14ac:dyDescent="0.3">
      <c r="A179" s="17" t="s">
        <v>346</v>
      </c>
      <c r="B179" s="18"/>
    </row>
    <row r="180" spans="1:4" x14ac:dyDescent="0.25">
      <c r="A180" s="13" t="s">
        <v>347</v>
      </c>
      <c r="B180" s="9"/>
    </row>
    <row r="181" spans="1:4" x14ac:dyDescent="0.25">
      <c r="A181" s="13" t="s">
        <v>348</v>
      </c>
      <c r="B181" s="9"/>
    </row>
    <row r="182" spans="1:4" x14ac:dyDescent="0.25">
      <c r="A182" s="10" t="s">
        <v>370</v>
      </c>
      <c r="B182" s="9"/>
      <c r="C182" s="9"/>
      <c r="D182" s="9"/>
    </row>
    <row r="183" spans="1:4" x14ac:dyDescent="0.25">
      <c r="A183" s="78" t="s">
        <v>375</v>
      </c>
      <c r="B183" s="75"/>
      <c r="C183" s="75"/>
      <c r="D183" s="75"/>
    </row>
    <row r="184" spans="1:4" x14ac:dyDescent="0.25">
      <c r="A184" s="78" t="s">
        <v>371</v>
      </c>
    </row>
    <row r="185" spans="1:4" x14ac:dyDescent="0.25">
      <c r="A185" s="13" t="s">
        <v>372</v>
      </c>
    </row>
    <row r="187" spans="1:4" x14ac:dyDescent="0.25">
      <c r="A187" s="1" t="str">
        <f>'On Behalf Payment Totals '!A198</f>
        <v>Kentucky Department of Education</v>
      </c>
    </row>
    <row r="188" spans="1:4" x14ac:dyDescent="0.25">
      <c r="A188" s="1" t="str">
        <f>'On Behalf Payment Totals '!A199</f>
        <v>Office of Finance &amp; Operations</v>
      </c>
    </row>
    <row r="189" spans="1:4" x14ac:dyDescent="0.25">
      <c r="A189" s="1" t="str">
        <f>'On Behalf Payment Totals '!A200</f>
        <v>Division of District Support</v>
      </c>
    </row>
    <row r="190" spans="1:4" x14ac:dyDescent="0.25">
      <c r="A190" s="1" t="str">
        <f>'On Behalf Payment Totals '!A201</f>
        <v>District Financial Management Branch</v>
      </c>
    </row>
    <row r="191" spans="1:4" x14ac:dyDescent="0.25">
      <c r="A191" s="1" t="str">
        <f>'On Behalf Payment Totals '!A202</f>
        <v>Source: On Behalf Payment Information from TRS, KHRIS, SFCC, KDE and KY School Districts' Federal Reimbursement Payments</v>
      </c>
      <c r="B191"/>
      <c r="C191"/>
      <c r="D191"/>
    </row>
    <row r="192" spans="1:4" x14ac:dyDescent="0.25">
      <c r="A192" s="1" t="str">
        <f>'On Behalf Payment Totals '!A203</f>
        <v>Generated: 7/22/25</v>
      </c>
    </row>
    <row r="194" spans="1:1" x14ac:dyDescent="0.25">
      <c r="A194" s="1" t="str">
        <f>'On Behalf Payment Totals '!A205</f>
        <v>KDE USE: F:\audits_trans\health_ins\On _behalf_Payments\FY2024-25 On-Behalf Payments</v>
      </c>
    </row>
  </sheetData>
  <hyperlinks>
    <hyperlink ref="C177" r:id="rId1" xr:uid="{00000000-0004-0000-0100-000000000000}"/>
  </hyperlinks>
  <printOptions horizontalCentered="1"/>
  <pageMargins left="0" right="0" top="0" bottom="0.4" header="0" footer="0.05"/>
  <pageSetup fitToHeight="4" orientation="portrait" r:id="rId2"/>
  <headerFooter>
    <oddFooter>&amp;C&amp;"Arial,Regular"Page &amp;P of &amp;N&amp;R&amp;"Arial,Regular"&amp;D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2024-2025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2025-07-22T04:00:00+00:00</Publication_x0020_Date>
    <Audience1 xmlns="3a62de7d-ba57-4f43-9dae-9623ba637be0"/>
    <_dlc_DocId xmlns="3a62de7d-ba57-4f43-9dae-9623ba637be0">KYED-248-15044</_dlc_DocId>
    <_dlc_DocIdUrl xmlns="3a62de7d-ba57-4f43-9dae-9623ba637be0">
      <Url>https://education-edit.ky.gov/districts/FinRept/_layouts/15/DocIdRedir.aspx?ID=KYED-248-15044</Url>
      <Description>KYED-248-15044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38E37B-5CF4-4D0D-903A-F6CD226B6D6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9F87A9-6DFD-409E-8FB1-E46AE1860DA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16CC1E-134D-4645-8F16-C1D0AF6ECDB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04B356-8589-46C1-8A14-AC314C1D6247}">
  <ds:schemaRefs>
    <ds:schemaRef ds:uri="http://purl.org/dc/dcmitype/"/>
    <ds:schemaRef ds:uri="http://schemas.microsoft.com/office/2006/documentManagement/types"/>
    <ds:schemaRef ds:uri="http://purl.org/dc/terms/"/>
    <ds:schemaRef ds:uri="fc8f1c63-30cc-4fc5-94c3-539e07fd2baa"/>
    <ds:schemaRef ds:uri="046657fe-1223-4b72-8523-538f8b72f36f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3a62de7d-ba57-4f43-9dae-9623ba637be0"/>
    <ds:schemaRef ds:uri="ac33b2e0-e00e-4351-bf82-6c31476acd57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03A82AD6-3593-4893-BFB5-0078F96DD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ac33b2e0-e00e-4351-bf82-6c31476acd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On Behalf Payment Totals </vt:lpstr>
      <vt:lpstr>TRS OBP totals</vt:lpstr>
      <vt:lpstr>5% OBP Threshold</vt:lpstr>
      <vt:lpstr>'5% OBP Threshold'!Print_Area</vt:lpstr>
      <vt:lpstr>'5% OBP Threshold'!Print_Titles</vt:lpstr>
      <vt:lpstr>'On Behalf Payment Totals '!Print_Titles</vt:lpstr>
      <vt:lpstr>'TRS OBP totals'!Print_Titles</vt:lpstr>
    </vt:vector>
  </TitlesOfParts>
  <Company>KY Deptartment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 Behalf Payments Summary Report FY2021-2022 Dated 7-18-22</dc:title>
  <dc:creator>STAFF</dc:creator>
  <cp:lastModifiedBy>Smith, Marshall - Division of District Support</cp:lastModifiedBy>
  <cp:lastPrinted>2021-07-13T19:28:03Z</cp:lastPrinted>
  <dcterms:created xsi:type="dcterms:W3CDTF">2009-09-03T12:52:27Z</dcterms:created>
  <dcterms:modified xsi:type="dcterms:W3CDTF">2025-07-22T17:13:28Z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KYED-248-3845</vt:lpwstr>
  </property>
  <property fmtid="{D5CDD505-2E9C-101B-9397-08002B2CF9AE}" pid="3" name="_dlc_DocIdItemGuid">
    <vt:lpwstr>724f6ba0-fab9-4307-9437-78f78179ad05</vt:lpwstr>
  </property>
  <property fmtid="{D5CDD505-2E9C-101B-9397-08002B2CF9AE}" pid="4" name="_dlc_DocIdUrl">
    <vt:lpwstr>https://education-edit.ky.gov/districts/FinRept/_layouts/DocIdRedir.aspx?ID=KYED-248-3845, KYED-248-3845</vt:lpwstr>
  </property>
  <property fmtid="{D5CDD505-2E9C-101B-9397-08002B2CF9AE}" pid="5" name="ContentTypeId">
    <vt:lpwstr>0x0101001BEB557DBE01834EAB47A683706DCD5B0095D92E572789134A99EE5E779A996F4E</vt:lpwstr>
  </property>
  <property fmtid="{D5CDD505-2E9C-101B-9397-08002B2CF9AE}" pid="6" name="MSIP_Label_eb544694-0027-44fa-bee4-2648c0363f9d_Enabled">
    <vt:lpwstr>true</vt:lpwstr>
  </property>
  <property fmtid="{D5CDD505-2E9C-101B-9397-08002B2CF9AE}" pid="7" name="MSIP_Label_eb544694-0027-44fa-bee4-2648c0363f9d_SetDate">
    <vt:lpwstr>2025-07-08T13:27:23Z</vt:lpwstr>
  </property>
  <property fmtid="{D5CDD505-2E9C-101B-9397-08002B2CF9AE}" pid="8" name="MSIP_Label_eb544694-0027-44fa-bee4-2648c0363f9d_Method">
    <vt:lpwstr>Standard</vt:lpwstr>
  </property>
  <property fmtid="{D5CDD505-2E9C-101B-9397-08002B2CF9AE}" pid="9" name="MSIP_Label_eb544694-0027-44fa-bee4-2648c0363f9d_Name">
    <vt:lpwstr>defa4170-0d19-0005-0004-bc88714345d2</vt:lpwstr>
  </property>
  <property fmtid="{D5CDD505-2E9C-101B-9397-08002B2CF9AE}" pid="10" name="MSIP_Label_eb544694-0027-44fa-bee4-2648c0363f9d_SiteId">
    <vt:lpwstr>9360c11f-90e6-4706-ad00-25fcdc9e2ed1</vt:lpwstr>
  </property>
  <property fmtid="{D5CDD505-2E9C-101B-9397-08002B2CF9AE}" pid="11" name="MSIP_Label_eb544694-0027-44fa-bee4-2648c0363f9d_ActionId">
    <vt:lpwstr>889cb0a7-6abc-4a38-82b4-bac27cc69a9a</vt:lpwstr>
  </property>
  <property fmtid="{D5CDD505-2E9C-101B-9397-08002B2CF9AE}" pid="12" name="MSIP_Label_eb544694-0027-44fa-bee4-2648c0363f9d_ContentBits">
    <vt:lpwstr>0</vt:lpwstr>
  </property>
  <property fmtid="{D5CDD505-2E9C-101B-9397-08002B2CF9AE}" pid="13" name="MSIP_Label_eb544694-0027-44fa-bee4-2648c0363f9d_Tag">
    <vt:lpwstr>10, 3, 0, 1</vt:lpwstr>
  </property>
</Properties>
</file>