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claude_christian_education_ky_gov/Documents/Documents/00-TEDS/Attend Hours Calculators/"/>
    </mc:Choice>
  </mc:AlternateContent>
  <xr:revisionPtr revIDLastSave="16" documentId="8_{AC363C16-28B9-4972-BFAE-098AD4FCF722}" xr6:coauthVersionLast="47" xr6:coauthVersionMax="47" xr10:uidLastSave="{8C0969EE-6F44-4CB0-A931-332F64EB273B}"/>
  <bookViews>
    <workbookView xWindow="-108" yWindow="-108" windowWidth="23256" windowHeight="12576" activeTab="2" xr2:uid="{75F23910-92CC-4529-8222-31168BF429D2}"/>
  </bookViews>
  <sheets>
    <sheet name="Standard 5-Day Schedule" sheetId="1" r:id="rId1"/>
    <sheet name="Basic Block Schedule (A-B)" sheetId="4" r:id="rId2"/>
    <sheet name="Variable Class Time Schedul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F12" i="2" s="1"/>
  <c r="E13" i="2"/>
  <c r="F13" i="2" s="1"/>
  <c r="Y11" i="2"/>
  <c r="Z11" i="2" s="1"/>
  <c r="Y12" i="2"/>
  <c r="Z12" i="2" s="1"/>
  <c r="Y13" i="2"/>
  <c r="Z13" i="2" s="1"/>
  <c r="T7" i="2"/>
  <c r="U7" i="2" s="1"/>
  <c r="T8" i="2"/>
  <c r="U8" i="2"/>
  <c r="T9" i="2"/>
  <c r="U9" i="2" s="1"/>
  <c r="T10" i="2"/>
  <c r="U10" i="2" s="1"/>
  <c r="T11" i="2"/>
  <c r="U11" i="2" s="1"/>
  <c r="T12" i="2"/>
  <c r="U12" i="2" s="1"/>
  <c r="T13" i="2"/>
  <c r="U13" i="2" s="1"/>
  <c r="O7" i="2"/>
  <c r="P7" i="2" s="1"/>
  <c r="O8" i="2"/>
  <c r="P8" i="2" s="1"/>
  <c r="O9" i="2"/>
  <c r="P9" i="2" s="1"/>
  <c r="O10" i="2"/>
  <c r="P10" i="2"/>
  <c r="O11" i="2"/>
  <c r="P11" i="2" s="1"/>
  <c r="O12" i="2"/>
  <c r="P12" i="2" s="1"/>
  <c r="O13" i="2"/>
  <c r="P13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AA12" i="2" l="1"/>
  <c r="AA13" i="2"/>
  <c r="D9" i="4" l="1"/>
  <c r="C24" i="2" l="1"/>
  <c r="C25" i="2"/>
  <c r="C26" i="2"/>
  <c r="C27" i="2"/>
  <c r="C28" i="2"/>
  <c r="C29" i="2"/>
  <c r="C30" i="2"/>
  <c r="C31" i="2"/>
  <c r="C32" i="2"/>
  <c r="C23" i="2"/>
  <c r="I24" i="2" l="1"/>
  <c r="I25" i="2" s="1"/>
  <c r="AB12" i="2"/>
  <c r="AC12" i="2" s="1"/>
  <c r="AD12" i="2" s="1"/>
  <c r="AB13" i="2"/>
  <c r="AC13" i="2" s="1"/>
  <c r="AD13" i="2" s="1"/>
  <c r="AB14" i="2"/>
  <c r="D11" i="4" l="1"/>
  <c r="D12" i="4"/>
  <c r="D13" i="4"/>
  <c r="D14" i="4"/>
  <c r="E14" i="4" s="1"/>
  <c r="D15" i="4"/>
  <c r="E15" i="4" s="1"/>
  <c r="G15" i="4" s="1"/>
  <c r="D7" i="4"/>
  <c r="D8" i="4"/>
  <c r="D10" i="4"/>
  <c r="C25" i="4" l="1"/>
  <c r="C26" i="4"/>
  <c r="C27" i="4"/>
  <c r="C28" i="4"/>
  <c r="C29" i="4"/>
  <c r="C30" i="4"/>
  <c r="C31" i="4"/>
  <c r="C22" i="4"/>
  <c r="C28" i="1"/>
  <c r="C30" i="1"/>
  <c r="C31" i="1"/>
  <c r="D6" i="4"/>
  <c r="E6" i="4" s="1"/>
  <c r="G6" i="4" s="1"/>
  <c r="H6" i="4" s="1"/>
  <c r="I6" i="4" s="1"/>
  <c r="J6" i="4" s="1"/>
  <c r="E7" i="4"/>
  <c r="G7" i="4" s="1"/>
  <c r="H7" i="4" s="1"/>
  <c r="I7" i="4" s="1"/>
  <c r="J7" i="4" s="1"/>
  <c r="E8" i="4"/>
  <c r="G8" i="4" s="1"/>
  <c r="E9" i="4"/>
  <c r="G9" i="4" s="1"/>
  <c r="H9" i="4" s="1"/>
  <c r="I9" i="4" s="1"/>
  <c r="J9" i="4" s="1"/>
  <c r="E10" i="4"/>
  <c r="G10" i="4" s="1"/>
  <c r="H10" i="4" s="1"/>
  <c r="I10" i="4" s="1"/>
  <c r="J10" i="4" s="1"/>
  <c r="E11" i="4"/>
  <c r="G11" i="4" s="1"/>
  <c r="H11" i="4" s="1"/>
  <c r="I11" i="4" s="1"/>
  <c r="J11" i="4" s="1"/>
  <c r="E12" i="4"/>
  <c r="G12" i="4" s="1"/>
  <c r="H12" i="4" s="1"/>
  <c r="I12" i="4" s="1"/>
  <c r="J12" i="4" s="1"/>
  <c r="E13" i="4"/>
  <c r="G13" i="4" s="1"/>
  <c r="H13" i="4" s="1"/>
  <c r="I13" i="4" s="1"/>
  <c r="J13" i="4" s="1"/>
  <c r="G14" i="4"/>
  <c r="H14" i="4" s="1"/>
  <c r="I14" i="4" s="1"/>
  <c r="J14" i="4" s="1"/>
  <c r="H15" i="4"/>
  <c r="I15" i="4" s="1"/>
  <c r="J15" i="4" s="1"/>
  <c r="AB8" i="2"/>
  <c r="AB9" i="2"/>
  <c r="AB10" i="2"/>
  <c r="AB11" i="2"/>
  <c r="AB15" i="2"/>
  <c r="AB16" i="2"/>
  <c r="H8" i="4" l="1"/>
  <c r="I8" i="4" s="1"/>
  <c r="C23" i="4"/>
  <c r="J8" i="4" l="1"/>
  <c r="C24" i="4"/>
  <c r="G23" i="4" s="1"/>
  <c r="G24" i="4" s="1"/>
  <c r="Y16" i="2"/>
  <c r="Z16" i="2" s="1"/>
  <c r="Y15" i="2"/>
  <c r="Z15" i="2" s="1"/>
  <c r="Y14" i="2"/>
  <c r="Z14" i="2" s="1"/>
  <c r="Y10" i="2"/>
  <c r="Z10" i="2" s="1"/>
  <c r="Y9" i="2"/>
  <c r="Z9" i="2" s="1"/>
  <c r="Y8" i="2"/>
  <c r="Z8" i="2" s="1"/>
  <c r="Y7" i="2"/>
  <c r="Z7" i="2" s="1"/>
  <c r="T16" i="2"/>
  <c r="U16" i="2" s="1"/>
  <c r="T15" i="2"/>
  <c r="U15" i="2" s="1"/>
  <c r="T14" i="2"/>
  <c r="U14" i="2" s="1"/>
  <c r="O16" i="2"/>
  <c r="P16" i="2" s="1"/>
  <c r="O15" i="2"/>
  <c r="P15" i="2" s="1"/>
  <c r="O14" i="2"/>
  <c r="P14" i="2" s="1"/>
  <c r="J16" i="2"/>
  <c r="K16" i="2" s="1"/>
  <c r="J15" i="2"/>
  <c r="K15" i="2" s="1"/>
  <c r="J14" i="2"/>
  <c r="K14" i="2" s="1"/>
  <c r="AB7" i="2"/>
  <c r="E8" i="2"/>
  <c r="F8" i="2" s="1"/>
  <c r="E9" i="2"/>
  <c r="F9" i="2" s="1"/>
  <c r="E10" i="2"/>
  <c r="F10" i="2" s="1"/>
  <c r="AA10" i="2" s="1"/>
  <c r="AC10" i="2" s="1"/>
  <c r="AD10" i="2" s="1"/>
  <c r="E11" i="2"/>
  <c r="F11" i="2" s="1"/>
  <c r="AA11" i="2" s="1"/>
  <c r="E14" i="2"/>
  <c r="F14" i="2" s="1"/>
  <c r="E15" i="2"/>
  <c r="F15" i="2" s="1"/>
  <c r="AA15" i="2" s="1"/>
  <c r="AC15" i="2" s="1"/>
  <c r="AD15" i="2" s="1"/>
  <c r="E16" i="2"/>
  <c r="F16" i="2" s="1"/>
  <c r="AA16" i="2" l="1"/>
  <c r="AC16" i="2" s="1"/>
  <c r="AD16" i="2" s="1"/>
  <c r="AA14" i="2"/>
  <c r="AC14" i="2" s="1"/>
  <c r="AD14" i="2" s="1"/>
  <c r="AA8" i="2"/>
  <c r="AC8" i="2" s="1"/>
  <c r="AD8" i="2" s="1"/>
  <c r="AA9" i="2"/>
  <c r="AC9" i="2" s="1"/>
  <c r="AD9" i="2" s="1"/>
  <c r="AC11" i="2"/>
  <c r="AD11" i="2" s="1"/>
  <c r="D6" i="1"/>
  <c r="E7" i="2"/>
  <c r="F7" i="2" l="1"/>
  <c r="D15" i="1" l="1"/>
  <c r="E15" i="1" s="1"/>
  <c r="G15" i="1" s="1"/>
  <c r="H15" i="1" s="1"/>
  <c r="D14" i="1"/>
  <c r="E14" i="1" s="1"/>
  <c r="G14" i="1" s="1"/>
  <c r="H14" i="1" s="1"/>
  <c r="D13" i="1"/>
  <c r="E13" i="1" s="1"/>
  <c r="G13" i="1" s="1"/>
  <c r="D12" i="1"/>
  <c r="E12" i="1" s="1"/>
  <c r="G12" i="1" s="1"/>
  <c r="H12" i="1" s="1"/>
  <c r="D11" i="1"/>
  <c r="E11" i="1" s="1"/>
  <c r="G11" i="1" s="1"/>
  <c r="D10" i="1"/>
  <c r="E10" i="1" s="1"/>
  <c r="G10" i="1" s="1"/>
  <c r="D9" i="1"/>
  <c r="E9" i="1" s="1"/>
  <c r="G9" i="1" s="1"/>
  <c r="D8" i="1"/>
  <c r="E8" i="1" s="1"/>
  <c r="G8" i="1" s="1"/>
  <c r="D7" i="1"/>
  <c r="E7" i="1" s="1"/>
  <c r="G7" i="1" s="1"/>
  <c r="E6" i="1"/>
  <c r="G6" i="1" s="1"/>
  <c r="AA7" i="2"/>
  <c r="AC7" i="2" s="1"/>
  <c r="AD7" i="2" s="1"/>
  <c r="H9" i="1" l="1"/>
  <c r="C25" i="1"/>
  <c r="H8" i="1"/>
  <c r="C24" i="1"/>
  <c r="H13" i="1"/>
  <c r="C29" i="1"/>
  <c r="H11" i="1"/>
  <c r="C27" i="1"/>
  <c r="H6" i="1"/>
  <c r="C22" i="1"/>
  <c r="H7" i="1"/>
  <c r="C23" i="1"/>
  <c r="H10" i="1"/>
  <c r="C26" i="1"/>
  <c r="G23" i="1" l="1"/>
  <c r="G24" i="1" s="1"/>
</calcChain>
</file>

<file path=xl/sharedStrings.xml><?xml version="1.0" encoding="utf-8"?>
<sst xmlns="http://schemas.openxmlformats.org/spreadsheetml/2006/main" count="132" uniqueCount="47">
  <si>
    <t>Period</t>
  </si>
  <si>
    <t>Start Time</t>
  </si>
  <si>
    <t>End Time</t>
  </si>
  <si>
    <t>Minutes</t>
  </si>
  <si>
    <t>Attend Hours*</t>
  </si>
  <si>
    <t>* ATTEND HOURS calculated per class period</t>
  </si>
  <si>
    <t>Lunch / Non-Instructional</t>
  </si>
  <si>
    <t>Clock Hours</t>
  </si>
  <si>
    <t>Basic A-B Block Schedule</t>
  </si>
  <si>
    <t>Total Min. / Cycle</t>
  </si>
  <si>
    <t>Average Min. / Day</t>
  </si>
  <si>
    <t>Monday</t>
  </si>
  <si>
    <t>Tuesday</t>
  </si>
  <si>
    <t>Wednesday</t>
  </si>
  <si>
    <t>Thursday</t>
  </si>
  <si>
    <t>Friday</t>
  </si>
  <si>
    <t>Attend Hours</t>
  </si>
  <si>
    <t>Total Min. / Week</t>
  </si>
  <si>
    <t>Start</t>
  </si>
  <si>
    <t>End</t>
  </si>
  <si>
    <t>TOTAL NON-INSTRUCTIONAL</t>
  </si>
  <si>
    <t>Variable Class Time Schedule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</si>
  <si>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</si>
  <si>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</si>
  <si>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</si>
  <si>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</si>
  <si>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</si>
  <si>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</si>
  <si>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</si>
  <si>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</si>
  <si>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</si>
  <si>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</si>
  <si>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Use this calculator if your standard class period remains the same each week</t>
  </si>
  <si>
    <t>Actual Min./Day</t>
  </si>
  <si>
    <t>Actual Min. / Class</t>
  </si>
  <si>
    <t>Standard 5-Day Schedule</t>
  </si>
  <si>
    <t>Use this calculator if your class periods are NOT at a consistent time each day</t>
  </si>
  <si>
    <t>When entering Start and End times, include "P" as necessary to denote PM. for Example: 1:00 P = 1:00 PM</t>
  </si>
  <si>
    <t>MULTIPLE CLASS CALCULATOR</t>
  </si>
  <si>
    <t>NO</t>
  </si>
  <si>
    <t>YES</t>
  </si>
  <si>
    <t>TOTAL MIN. / DAY</t>
  </si>
  <si>
    <t>If the period is part of the pathway you are calculating for the student, select "Yes" from the dropdown</t>
  </si>
  <si>
    <t>TOTAL ATTEND HOURS</t>
  </si>
  <si>
    <r>
      <t xml:space="preserve">If the student is is multiple classes </t>
    </r>
    <r>
      <rPr>
        <b/>
        <i/>
        <u/>
        <sz val="14"/>
        <rFont val="Adobe Caslon Pro"/>
        <family val="1"/>
      </rPr>
      <t>IN THE SAME PATHWAY</t>
    </r>
    <r>
      <rPr>
        <b/>
        <i/>
        <sz val="14"/>
        <rFont val="Adobe Caslon Pro"/>
        <family val="1"/>
      </rPr>
      <t>, use this calculator after completing the schedule above</t>
    </r>
  </si>
  <si>
    <t>MULTIPLE CLASS CALCULATOR (Block Schedule)</t>
  </si>
  <si>
    <t>Use this calculator if your A-B block schedule remains the same all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</si>
</sst>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h:mm;@"/>
    <numFmt numFmtId="166" formatCode="[$-F400]h:mm:ss\ AM/PM"/>
  </numFmts>
  <fonts count="15">
    <font>
      <sz val="11"/>
      <color theme="1"/>
      <name val="Calibri"/>
      <family val="2"/>
      <scheme val="minor"/>
    </font>
    <font>
      <sz val="14"/>
      <color theme="1"/>
      <name val="Adobe Caslon Pro"/>
      <family val="1"/>
    </font>
    <font>
      <b/>
      <sz val="14"/>
      <color theme="1"/>
      <name val="Adobe Caslon Pro"/>
      <family val="1"/>
    </font>
    <font>
      <i/>
      <sz val="11"/>
      <color rgb="FFFF0000"/>
      <name val="Adobe Caslon Pro"/>
      <family val="1"/>
    </font>
    <font>
      <b/>
      <sz val="18"/>
      <color theme="1"/>
      <name val="Adobe Caslon Pro"/>
      <family val="1"/>
    </font>
    <font>
      <b/>
      <sz val="18"/>
      <name val="Adobe Caslon Pro"/>
      <family val="1"/>
    </font>
    <font>
      <b/>
      <sz val="12"/>
      <color theme="1"/>
      <name val="Adobe Caslon Pro"/>
      <family val="1"/>
    </font>
    <font>
      <b/>
      <sz val="14"/>
      <name val="Adobe Caslon Pro"/>
      <family val="1"/>
    </font>
    <font>
      <b/>
      <i/>
      <sz val="14"/>
      <color rgb="FFFF0000"/>
      <name val="Adobe Caslon Pro"/>
      <family val="1"/>
    </font>
    <font>
      <b/>
      <i/>
      <sz val="14"/>
      <name val="Adobe Caslon Pro"/>
      <family val="1"/>
    </font>
    <font>
      <sz val="11"/>
      <color theme="1"/>
      <name val="Adobe Caslon Pro"/>
      <family val="1"/>
    </font>
    <font>
      <b/>
      <sz val="18"/>
      <color rgb="FFC00000"/>
      <name val="Adobe Caslon Pro"/>
      <family val="1"/>
    </font>
    <font>
      <b/>
      <sz val="11"/>
      <color theme="1"/>
      <name val="Adobe Caslon Pro"/>
      <family val="1"/>
    </font>
    <font>
      <b/>
      <sz val="18"/>
      <color rgb="FFFF0000"/>
      <name val="Adobe Caslon Pro"/>
      <family val="1"/>
    </font>
    <font>
      <b/>
      <i/>
      <u/>
      <sz val="14"/>
      <name val="Adobe Caslon Pro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65" fontId="1" fillId="3" borderId="4" xfId="0" applyNumberFormat="1" applyFont="1" applyFill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1" fillId="3" borderId="13" xfId="0" applyNumberFormat="1" applyFont="1" applyFill="1" applyBorder="1"/>
    <xf numFmtId="0" fontId="6" fillId="0" borderId="14" xfId="0" applyFont="1" applyBorder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0" fontId="8" fillId="0" borderId="0" xfId="0" applyFont="1" applyAlignment="1"/>
    <xf numFmtId="1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0" fontId="9" fillId="0" borderId="0" xfId="0" applyFont="1" applyAlignme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164" fontId="10" fillId="0" borderId="0" xfId="0" applyNumberFormat="1" applyFont="1"/>
    <xf numFmtId="0" fontId="13" fillId="0" borderId="0" xfId="0" applyFont="1"/>
    <xf numFmtId="0" fontId="10" fillId="0" borderId="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15" xfId="0" applyFont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0" borderId="17" xfId="0" applyFont="1" applyBorder="1"/>
    <xf numFmtId="0" fontId="10" fillId="0" borderId="17" xfId="0" applyFont="1" applyBorder="1"/>
    <xf numFmtId="0" fontId="10" fillId="0" borderId="18" xfId="0" applyFont="1" applyBorder="1"/>
    <xf numFmtId="0" fontId="1" fillId="0" borderId="19" xfId="0" applyFont="1" applyBorder="1" applyAlignment="1">
      <alignment horizontal="center"/>
    </xf>
    <xf numFmtId="0" fontId="10" fillId="0" borderId="0" xfId="0" applyFont="1" applyBorder="1"/>
    <xf numFmtId="0" fontId="2" fillId="0" borderId="0" xfId="0" applyFont="1" applyBorder="1" applyAlignment="1">
      <alignment horizontal="right" vertical="center"/>
    </xf>
    <xf numFmtId="2" fontId="2" fillId="0" borderId="20" xfId="0" applyNumberFormat="1" applyFont="1" applyBorder="1" applyAlignment="1">
      <alignment horizontal="center"/>
    </xf>
    <xf numFmtId="0" fontId="1" fillId="0" borderId="0" xfId="0" applyFont="1" applyBorder="1"/>
    <xf numFmtId="0" fontId="10" fillId="0" borderId="20" xfId="0" applyFont="1" applyBorder="1"/>
    <xf numFmtId="0" fontId="1" fillId="0" borderId="21" xfId="0" applyFont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0" fillId="0" borderId="23" xfId="0" applyFont="1" applyBorder="1"/>
    <xf numFmtId="0" fontId="10" fillId="0" borderId="24" xfId="0" applyFont="1" applyBorder="1"/>
    <xf numFmtId="0" fontId="5" fillId="0" borderId="0" xfId="0" applyFont="1"/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1" fontId="7" fillId="5" borderId="13" xfId="0" applyNumberFormat="1" applyFont="1" applyFill="1" applyBorder="1" applyAlignment="1">
      <alignment horizontal="center"/>
    </xf>
    <xf numFmtId="0" fontId="4" fillId="0" borderId="27" xfId="0" applyFont="1" applyBorder="1" applyAlignment="1">
      <alignment horizontal="center" vertical="center" wrapText="1"/>
    </xf>
    <xf numFmtId="2" fontId="4" fillId="4" borderId="28" xfId="0" applyNumberFormat="1" applyFont="1" applyFill="1" applyBorder="1" applyAlignment="1">
      <alignment horizontal="center"/>
    </xf>
    <xf numFmtId="2" fontId="4" fillId="4" borderId="26" xfId="0" applyNumberFormat="1" applyFont="1" applyFill="1" applyBorder="1" applyAlignment="1">
      <alignment horizontal="center"/>
    </xf>
    <xf numFmtId="0" fontId="3" fillId="0" borderId="2" xfId="0" applyFont="1" applyBorder="1"/>
    <xf numFmtId="2" fontId="5" fillId="4" borderId="25" xfId="0" applyNumberFormat="1" applyFont="1" applyFill="1" applyBorder="1" applyAlignment="1">
      <alignment horizontal="center" vertical="center"/>
    </xf>
    <xf numFmtId="2" fontId="5" fillId="4" borderId="26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Protection="1"/>
    <xf numFmtId="0" fontId="10" fillId="0" borderId="0" xfId="0" applyFont="1" applyProtection="1"/>
    <xf numFmtId="0" fontId="11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2" fillId="0" borderId="0" xfId="0" applyFont="1" applyProtection="1"/>
    <xf numFmtId="0" fontId="1" fillId="0" borderId="1" xfId="0" applyFont="1" applyBorder="1" applyAlignment="1" applyProtection="1">
      <alignment horizontal="center"/>
    </xf>
    <xf numFmtId="165" fontId="1" fillId="5" borderId="1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7" fillId="5" borderId="1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2" fontId="4" fillId="4" borderId="1" xfId="0" applyNumberFormat="1" applyFont="1" applyFill="1" applyBorder="1" applyAlignment="1" applyProtection="1">
      <alignment horizontal="center"/>
    </xf>
    <xf numFmtId="0" fontId="1" fillId="0" borderId="0" xfId="0" applyFont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/>
    </xf>
    <xf numFmtId="0" fontId="5" fillId="0" borderId="0" xfId="0" applyFont="1" applyProtection="1"/>
    <xf numFmtId="0" fontId="1" fillId="5" borderId="16" xfId="0" applyFont="1" applyFill="1" applyBorder="1" applyAlignment="1" applyProtection="1">
      <alignment horizontal="center"/>
    </xf>
    <xf numFmtId="0" fontId="1" fillId="0" borderId="17" xfId="0" applyFont="1" applyBorder="1" applyProtection="1"/>
    <xf numFmtId="0" fontId="10" fillId="0" borderId="17" xfId="0" applyFont="1" applyBorder="1" applyProtection="1"/>
    <xf numFmtId="0" fontId="10" fillId="0" borderId="18" xfId="0" applyFont="1" applyBorder="1" applyProtection="1"/>
    <xf numFmtId="0" fontId="10" fillId="0" borderId="0" xfId="0" applyFont="1" applyBorder="1" applyProtection="1"/>
    <xf numFmtId="0" fontId="2" fillId="0" borderId="0" xfId="0" applyFont="1" applyBorder="1" applyAlignment="1" applyProtection="1">
      <alignment horizontal="right" vertical="center"/>
    </xf>
    <xf numFmtId="2" fontId="2" fillId="0" borderId="2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2" fontId="5" fillId="4" borderId="25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Protection="1"/>
    <xf numFmtId="2" fontId="5" fillId="4" borderId="26" xfId="0" applyNumberFormat="1" applyFont="1" applyFill="1" applyBorder="1" applyAlignment="1" applyProtection="1">
      <alignment horizontal="center" vertical="center"/>
    </xf>
    <xf numFmtId="0" fontId="10" fillId="0" borderId="20" xfId="0" applyFont="1" applyBorder="1" applyProtection="1"/>
    <xf numFmtId="0" fontId="10" fillId="0" borderId="23" xfId="0" applyFont="1" applyBorder="1" applyProtection="1"/>
    <xf numFmtId="0" fontId="10" fillId="0" borderId="24" xfId="0" applyFont="1" applyBorder="1" applyProtection="1"/>
    <xf numFmtId="0" fontId="1" fillId="2" borderId="1" xfId="0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18" fontId="1" fillId="2" borderId="8" xfId="0" applyNumberFormat="1" applyFont="1" applyFill="1" applyBorder="1" applyAlignment="1" applyProtection="1">
      <alignment horizontal="center"/>
      <protection locked="0"/>
    </xf>
    <xf numFmtId="18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165" fontId="1" fillId="3" borderId="4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66" fontId="1" fillId="2" borderId="1" xfId="0" applyNumberFormat="1" applyFont="1" applyFill="1" applyBorder="1" applyAlignment="1" applyProtection="1">
      <alignment horizontal="center"/>
      <protection locked="0"/>
    </xf>
    <xf numFmtId="166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166" fontId="1" fillId="2" borderId="10" xfId="0" applyNumberFormat="1" applyFont="1" applyFill="1" applyBorder="1" applyAlignment="1" applyProtection="1">
      <alignment horizontal="center"/>
      <protection locked="0"/>
    </xf>
    <xf numFmtId="166" fontId="1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9DB2-1EC2-46E7-914F-65BCDB8995C6}">
  <dimension ref="A1:J32"/>
  <sheetViews>
    <sheetView zoomScale="110" zoomScaleNormal="110" workbookViewId="0">
      <selection activeCell="B6" sqref="B6"/>
    </sheetView>
  </sheetViews>
  <sheetFormatPr defaultColWidth="9.109375" defaultRowHeight="13.8"/>
  <cols>
    <col min="1" max="1" width="9.109375" style="28"/>
    <col min="2" max="8" width="16.88671875" style="28" customWidth="1"/>
    <col min="9" max="9" width="20.6640625" style="28" hidden="1" customWidth="1"/>
    <col min="10" max="10" width="19.33203125" style="28" customWidth="1"/>
    <col min="11" max="11" width="13.5546875" style="28" bestFit="1" customWidth="1"/>
    <col min="12" max="12" width="13.109375" style="28" bestFit="1" customWidth="1"/>
    <col min="13" max="16384" width="9.109375" style="28"/>
  </cols>
  <sheetData>
    <row r="1" spans="1:10" ht="18">
      <c r="A1" s="26" t="s">
        <v>32</v>
      </c>
      <c r="B1" s="22"/>
      <c r="C1" s="22"/>
      <c r="D1" s="22"/>
      <c r="E1" s="22"/>
    </row>
    <row r="2" spans="1:10" ht="18">
      <c r="A2" s="26" t="s">
        <v>37</v>
      </c>
      <c r="I2" s="28" t="s">
        <v>39</v>
      </c>
    </row>
    <row r="3" spans="1:10">
      <c r="I3" s="28" t="s">
        <v>40</v>
      </c>
    </row>
    <row r="4" spans="1:10" ht="28.5" customHeight="1" thickBot="1">
      <c r="A4" s="50" t="s">
        <v>35</v>
      </c>
    </row>
    <row r="5" spans="1:10" s="29" customFormat="1" ht="63" customHeight="1">
      <c r="A5" s="6" t="s">
        <v>0</v>
      </c>
      <c r="B5" s="4" t="s">
        <v>1</v>
      </c>
      <c r="C5" s="4" t="s">
        <v>2</v>
      </c>
      <c r="D5" s="4" t="s">
        <v>7</v>
      </c>
      <c r="E5" s="4" t="s">
        <v>3</v>
      </c>
      <c r="F5" s="4" t="s">
        <v>6</v>
      </c>
      <c r="G5" s="52" t="s">
        <v>33</v>
      </c>
      <c r="H5" s="54" t="s">
        <v>4</v>
      </c>
      <c r="I5" s="3"/>
    </row>
    <row r="6" spans="1:10" ht="31.5" customHeight="1">
      <c r="A6" s="5">
        <v>1</v>
      </c>
      <c r="B6" s="92"/>
      <c r="C6" s="92"/>
      <c r="D6" s="25">
        <f t="shared" ref="D6:D13" si="0">IF(C6&lt;B6,C6+1,C6)-B6</f>
        <v>0</v>
      </c>
      <c r="E6" s="23">
        <f t="shared" ref="E6:E15" si="1">D6*1440</f>
        <v>0</v>
      </c>
      <c r="F6" s="91"/>
      <c r="G6" s="53">
        <f t="shared" ref="G6:G15" si="2">E6-F6</f>
        <v>0</v>
      </c>
      <c r="H6" s="55">
        <f t="shared" ref="H6:H15" si="3">G6/60</f>
        <v>0</v>
      </c>
      <c r="I6" s="1"/>
    </row>
    <row r="7" spans="1:10" ht="31.5" customHeight="1">
      <c r="A7" s="5">
        <v>2</v>
      </c>
      <c r="B7" s="92"/>
      <c r="C7" s="92"/>
      <c r="D7" s="25">
        <f t="shared" si="0"/>
        <v>0</v>
      </c>
      <c r="E7" s="23">
        <f t="shared" si="1"/>
        <v>0</v>
      </c>
      <c r="F7" s="91"/>
      <c r="G7" s="53">
        <f t="shared" si="2"/>
        <v>0</v>
      </c>
      <c r="H7" s="55">
        <f t="shared" si="3"/>
        <v>0</v>
      </c>
      <c r="I7" s="1"/>
      <c r="J7" s="30"/>
    </row>
    <row r="8" spans="1:10" ht="31.5" customHeight="1">
      <c r="A8" s="5">
        <v>3</v>
      </c>
      <c r="B8" s="92"/>
      <c r="C8" s="92"/>
      <c r="D8" s="25">
        <f t="shared" si="0"/>
        <v>0</v>
      </c>
      <c r="E8" s="23">
        <f t="shared" si="1"/>
        <v>0</v>
      </c>
      <c r="F8" s="91"/>
      <c r="G8" s="53">
        <f t="shared" si="2"/>
        <v>0</v>
      </c>
      <c r="H8" s="55">
        <f t="shared" si="3"/>
        <v>0</v>
      </c>
      <c r="I8" s="1"/>
    </row>
    <row r="9" spans="1:10" ht="31.5" customHeight="1">
      <c r="A9" s="5">
        <v>4</v>
      </c>
      <c r="B9" s="92"/>
      <c r="C9" s="92"/>
      <c r="D9" s="25">
        <f t="shared" si="0"/>
        <v>0</v>
      </c>
      <c r="E9" s="23">
        <f t="shared" si="1"/>
        <v>0</v>
      </c>
      <c r="F9" s="91"/>
      <c r="G9" s="53">
        <f t="shared" si="2"/>
        <v>0</v>
      </c>
      <c r="H9" s="55">
        <f t="shared" si="3"/>
        <v>0</v>
      </c>
      <c r="I9" s="1"/>
    </row>
    <row r="10" spans="1:10" ht="31.5" customHeight="1">
      <c r="A10" s="5">
        <v>5</v>
      </c>
      <c r="B10" s="92"/>
      <c r="C10" s="92"/>
      <c r="D10" s="25">
        <f t="shared" si="0"/>
        <v>0</v>
      </c>
      <c r="E10" s="23">
        <f t="shared" si="1"/>
        <v>0</v>
      </c>
      <c r="F10" s="91"/>
      <c r="G10" s="53">
        <f t="shared" si="2"/>
        <v>0</v>
      </c>
      <c r="H10" s="55">
        <f t="shared" si="3"/>
        <v>0</v>
      </c>
      <c r="I10" s="1"/>
    </row>
    <row r="11" spans="1:10" ht="31.5" customHeight="1">
      <c r="A11" s="5">
        <v>6</v>
      </c>
      <c r="B11" s="92"/>
      <c r="C11" s="92"/>
      <c r="D11" s="25">
        <f t="shared" si="0"/>
        <v>0</v>
      </c>
      <c r="E11" s="23">
        <f t="shared" si="1"/>
        <v>0</v>
      </c>
      <c r="F11" s="91"/>
      <c r="G11" s="53">
        <f t="shared" si="2"/>
        <v>0</v>
      </c>
      <c r="H11" s="55">
        <f t="shared" si="3"/>
        <v>0</v>
      </c>
      <c r="I11" s="1"/>
    </row>
    <row r="12" spans="1:10" ht="31.5" customHeight="1">
      <c r="A12" s="5">
        <v>7</v>
      </c>
      <c r="B12" s="92"/>
      <c r="C12" s="92"/>
      <c r="D12" s="25">
        <f t="shared" si="0"/>
        <v>0</v>
      </c>
      <c r="E12" s="23">
        <f t="shared" si="1"/>
        <v>0</v>
      </c>
      <c r="F12" s="91"/>
      <c r="G12" s="53">
        <f t="shared" si="2"/>
        <v>0</v>
      </c>
      <c r="H12" s="55">
        <f t="shared" si="3"/>
        <v>0</v>
      </c>
      <c r="I12" s="1"/>
    </row>
    <row r="13" spans="1:10" ht="31.5" customHeight="1">
      <c r="A13" s="5">
        <v>8</v>
      </c>
      <c r="B13" s="92"/>
      <c r="C13" s="92"/>
      <c r="D13" s="25">
        <f t="shared" si="0"/>
        <v>0</v>
      </c>
      <c r="E13" s="23">
        <f t="shared" si="1"/>
        <v>0</v>
      </c>
      <c r="F13" s="91"/>
      <c r="G13" s="53">
        <f t="shared" si="2"/>
        <v>0</v>
      </c>
      <c r="H13" s="55">
        <f t="shared" si="3"/>
        <v>0</v>
      </c>
      <c r="I13" s="1"/>
    </row>
    <row r="14" spans="1:10" ht="31.5" customHeight="1">
      <c r="A14" s="5">
        <v>9</v>
      </c>
      <c r="B14" s="92"/>
      <c r="C14" s="92"/>
      <c r="D14" s="25">
        <f t="shared" ref="D14:D15" si="4">IF(C14&lt;B14,C14+1,C14)-B14</f>
        <v>0</v>
      </c>
      <c r="E14" s="23">
        <f t="shared" si="1"/>
        <v>0</v>
      </c>
      <c r="F14" s="91"/>
      <c r="G14" s="53">
        <f t="shared" si="2"/>
        <v>0</v>
      </c>
      <c r="H14" s="55">
        <f t="shared" si="3"/>
        <v>0</v>
      </c>
      <c r="I14" s="1"/>
    </row>
    <row r="15" spans="1:10" ht="31.5" customHeight="1" thickBot="1">
      <c r="A15" s="5">
        <v>10</v>
      </c>
      <c r="B15" s="92"/>
      <c r="C15" s="92"/>
      <c r="D15" s="25">
        <f t="shared" si="4"/>
        <v>0</v>
      </c>
      <c r="E15" s="23">
        <f t="shared" si="1"/>
        <v>0</v>
      </c>
      <c r="F15" s="91"/>
      <c r="G15" s="53">
        <f t="shared" si="2"/>
        <v>0</v>
      </c>
      <c r="H15" s="56">
        <f t="shared" si="3"/>
        <v>0</v>
      </c>
      <c r="I15" s="1"/>
    </row>
    <row r="16" spans="1:10" ht="18">
      <c r="A16" s="1"/>
      <c r="B16" s="57" t="s">
        <v>5</v>
      </c>
      <c r="C16" s="57"/>
      <c r="D16" s="57"/>
      <c r="E16" s="57"/>
      <c r="F16" s="57"/>
      <c r="G16" s="1"/>
      <c r="H16" s="2"/>
      <c r="I16" s="1"/>
    </row>
    <row r="19" spans="1:7" ht="22.8">
      <c r="A19" s="49" t="s">
        <v>38</v>
      </c>
    </row>
    <row r="20" spans="1:7" ht="18">
      <c r="A20" s="27" t="s">
        <v>44</v>
      </c>
    </row>
    <row r="21" spans="1:7" s="27" customFormat="1" ht="18.600000000000001" thickBot="1">
      <c r="A21" s="27" t="s">
        <v>42</v>
      </c>
    </row>
    <row r="22" spans="1:7" ht="18.600000000000001" thickBot="1">
      <c r="A22" s="34">
        <v>1</v>
      </c>
      <c r="B22" s="93" t="s">
        <v>39</v>
      </c>
      <c r="C22" s="35">
        <f t="shared" ref="C22:C31" si="5">IF(B22="no",0,G6)</f>
        <v>0</v>
      </c>
      <c r="D22" s="36"/>
      <c r="E22" s="36"/>
      <c r="F22" s="37"/>
      <c r="G22" s="38"/>
    </row>
    <row r="23" spans="1:7" ht="18.600000000000001" thickBot="1">
      <c r="A23" s="39">
        <v>2</v>
      </c>
      <c r="B23" s="93" t="s">
        <v>39</v>
      </c>
      <c r="C23" s="24">
        <f t="shared" si="5"/>
        <v>0</v>
      </c>
      <c r="D23" s="40"/>
      <c r="E23" s="40"/>
      <c r="F23" s="41" t="s">
        <v>41</v>
      </c>
      <c r="G23" s="42">
        <f>SUM(C22:C31)</f>
        <v>0</v>
      </c>
    </row>
    <row r="24" spans="1:7" ht="18.600000000000001" thickBot="1">
      <c r="A24" s="39">
        <v>3</v>
      </c>
      <c r="B24" s="93" t="s">
        <v>39</v>
      </c>
      <c r="C24" s="24">
        <f t="shared" si="5"/>
        <v>0</v>
      </c>
      <c r="D24" s="40"/>
      <c r="F24" s="51"/>
      <c r="G24" s="58">
        <f>G23/60</f>
        <v>0</v>
      </c>
    </row>
    <row r="25" spans="1:7" ht="18.600000000000001" thickBot="1">
      <c r="A25" s="39">
        <v>4</v>
      </c>
      <c r="B25" s="93" t="s">
        <v>39</v>
      </c>
      <c r="C25" s="24">
        <f t="shared" si="5"/>
        <v>0</v>
      </c>
      <c r="D25" s="43"/>
      <c r="E25" s="51"/>
      <c r="F25" s="41" t="s">
        <v>43</v>
      </c>
      <c r="G25" s="59"/>
    </row>
    <row r="26" spans="1:7" ht="18.600000000000001" thickBot="1">
      <c r="A26" s="39">
        <v>5</v>
      </c>
      <c r="B26" s="93" t="s">
        <v>39</v>
      </c>
      <c r="C26" s="24">
        <f t="shared" si="5"/>
        <v>0</v>
      </c>
      <c r="D26" s="43"/>
      <c r="E26" s="43"/>
      <c r="F26" s="40"/>
      <c r="G26" s="44"/>
    </row>
    <row r="27" spans="1:7" ht="18.600000000000001" thickBot="1">
      <c r="A27" s="39">
        <v>6</v>
      </c>
      <c r="B27" s="93" t="s">
        <v>39</v>
      </c>
      <c r="C27" s="24">
        <f t="shared" si="5"/>
        <v>0</v>
      </c>
      <c r="D27" s="43"/>
      <c r="E27" s="43"/>
      <c r="F27" s="40"/>
      <c r="G27" s="44"/>
    </row>
    <row r="28" spans="1:7" ht="18">
      <c r="A28" s="39">
        <v>7</v>
      </c>
      <c r="B28" s="93" t="s">
        <v>39</v>
      </c>
      <c r="C28" s="24">
        <f t="shared" si="5"/>
        <v>0</v>
      </c>
      <c r="D28" s="43"/>
      <c r="E28" s="43"/>
      <c r="F28" s="40"/>
      <c r="G28" s="44"/>
    </row>
    <row r="29" spans="1:7" ht="18">
      <c r="A29" s="39">
        <v>8</v>
      </c>
      <c r="B29" s="91" t="s">
        <v>39</v>
      </c>
      <c r="C29" s="24">
        <f t="shared" si="5"/>
        <v>0</v>
      </c>
      <c r="D29" s="43"/>
      <c r="E29" s="43"/>
      <c r="F29" s="40"/>
      <c r="G29" s="44"/>
    </row>
    <row r="30" spans="1:7" ht="18">
      <c r="A30" s="39">
        <v>9</v>
      </c>
      <c r="B30" s="91" t="s">
        <v>39</v>
      </c>
      <c r="C30" s="24">
        <f t="shared" si="5"/>
        <v>0</v>
      </c>
      <c r="D30" s="43"/>
      <c r="E30" s="43"/>
      <c r="F30" s="40"/>
      <c r="G30" s="44"/>
    </row>
    <row r="31" spans="1:7" ht="18.600000000000001" thickBot="1">
      <c r="A31" s="45">
        <v>10</v>
      </c>
      <c r="B31" s="94" t="s">
        <v>39</v>
      </c>
      <c r="C31" s="46">
        <f t="shared" si="5"/>
        <v>0</v>
      </c>
      <c r="D31" s="47"/>
      <c r="E31" s="47"/>
      <c r="F31" s="47"/>
      <c r="G31" s="48"/>
    </row>
    <row r="32" spans="1:7" s="1" customFormat="1" ht="18"/>
  </sheetData>
  <sheetProtection algorithmName="SHA-512" hashValue="yWmvjYooD7PceMVEzHMAlVDsEabI/uwQ6S1PacOoP+urbQZu7HdgEPa3B7BJYjRwypeJecg+w28j45WqBfMIAQ==" saltValue="npVoJzD5q3nTHWzCa/4ppg==" spinCount="100000" sheet="1" objects="1" scenarios="1" selectLockedCells="1"/>
  <mergeCells count="2">
    <mergeCell ref="B16:F16"/>
    <mergeCell ref="G24:G25"/>
  </mergeCells>
  <dataValidations count="1">
    <dataValidation type="list" allowBlank="1" showInputMessage="1" showErrorMessage="1" sqref="B22:B31" xr:uid="{A864BA43-1BD4-4B42-8F5C-F5BCCF25B060}">
      <formula1>$I$2:$I$3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D049B-C069-47BD-BE2D-85F79B9FE051}">
  <dimension ref="A1:J32"/>
  <sheetViews>
    <sheetView zoomScale="130" zoomScaleNormal="130" workbookViewId="0">
      <selection activeCell="B8" sqref="B8:C8"/>
    </sheetView>
  </sheetViews>
  <sheetFormatPr defaultColWidth="9.109375" defaultRowHeight="13.8"/>
  <cols>
    <col min="1" max="1" width="9.109375" style="62"/>
    <col min="2" max="8" width="16.88671875" style="62" customWidth="1"/>
    <col min="9" max="9" width="20.6640625" style="62" customWidth="1"/>
    <col min="10" max="10" width="19.33203125" style="62" customWidth="1"/>
    <col min="11" max="11" width="13.5546875" style="62" bestFit="1" customWidth="1"/>
    <col min="12" max="16384" width="9.109375" style="62"/>
  </cols>
  <sheetData>
    <row r="1" spans="1:10" ht="18">
      <c r="A1" s="61" t="s">
        <v>46</v>
      </c>
    </row>
    <row r="2" spans="1:10" ht="18">
      <c r="A2" s="61" t="s">
        <v>37</v>
      </c>
    </row>
    <row r="4" spans="1:10" ht="28.5" customHeight="1">
      <c r="A4" s="63" t="s">
        <v>8</v>
      </c>
    </row>
    <row r="5" spans="1:10" s="66" customFormat="1" ht="45.6">
      <c r="A5" s="64" t="s">
        <v>0</v>
      </c>
      <c r="B5" s="64" t="s">
        <v>1</v>
      </c>
      <c r="C5" s="64" t="s">
        <v>2</v>
      </c>
      <c r="D5" s="64" t="s">
        <v>7</v>
      </c>
      <c r="E5" s="64" t="s">
        <v>3</v>
      </c>
      <c r="F5" s="64" t="s">
        <v>6</v>
      </c>
      <c r="G5" s="64" t="s">
        <v>34</v>
      </c>
      <c r="H5" s="64" t="s">
        <v>9</v>
      </c>
      <c r="I5" s="64" t="s">
        <v>10</v>
      </c>
      <c r="J5" s="65" t="s">
        <v>4</v>
      </c>
    </row>
    <row r="6" spans="1:10" ht="22.8">
      <c r="A6" s="67" t="s">
        <v>22</v>
      </c>
      <c r="B6" s="92"/>
      <c r="C6" s="92"/>
      <c r="D6" s="68">
        <f>IF(C6&lt;B6,C6+1,C6)-B6</f>
        <v>0</v>
      </c>
      <c r="E6" s="69">
        <f t="shared" ref="E6:E13" si="0">D6*1440</f>
        <v>0</v>
      </c>
      <c r="F6" s="91"/>
      <c r="G6" s="70">
        <f t="shared" ref="G6:G15" si="1">E6-F6</f>
        <v>0</v>
      </c>
      <c r="H6" s="71">
        <f t="shared" ref="H6:H15" si="2">G6*5</f>
        <v>0</v>
      </c>
      <c r="I6" s="71">
        <f t="shared" ref="I6:I15" si="3">H6/10</f>
        <v>0</v>
      </c>
      <c r="J6" s="72">
        <f t="shared" ref="J6:J15" si="4">I6/60</f>
        <v>0</v>
      </c>
    </row>
    <row r="7" spans="1:10" ht="22.8">
      <c r="A7" s="67" t="s">
        <v>23</v>
      </c>
      <c r="B7" s="92"/>
      <c r="C7" s="92"/>
      <c r="D7" s="68">
        <f t="shared" ref="D7:D15" si="5">IF(C7&lt;B7,C7+1,C7)-B7</f>
        <v>0</v>
      </c>
      <c r="E7" s="69">
        <f t="shared" si="0"/>
        <v>0</v>
      </c>
      <c r="F7" s="91"/>
      <c r="G7" s="70">
        <f t="shared" si="1"/>
        <v>0</v>
      </c>
      <c r="H7" s="71">
        <f t="shared" si="2"/>
        <v>0</v>
      </c>
      <c r="I7" s="71">
        <f t="shared" si="3"/>
        <v>0</v>
      </c>
      <c r="J7" s="72">
        <f>I7/60</f>
        <v>0</v>
      </c>
    </row>
    <row r="8" spans="1:10" ht="22.8">
      <c r="A8" s="67" t="s">
        <v>24</v>
      </c>
      <c r="B8" s="92"/>
      <c r="C8" s="92"/>
      <c r="D8" s="68">
        <f t="shared" si="5"/>
        <v>0</v>
      </c>
      <c r="E8" s="69">
        <f t="shared" si="0"/>
        <v>0</v>
      </c>
      <c r="F8" s="91"/>
      <c r="G8" s="70">
        <f t="shared" si="1"/>
        <v>0</v>
      </c>
      <c r="H8" s="71">
        <f>G8*5</f>
        <v>0</v>
      </c>
      <c r="I8" s="71">
        <f t="shared" si="3"/>
        <v>0</v>
      </c>
      <c r="J8" s="72">
        <f t="shared" si="4"/>
        <v>0</v>
      </c>
    </row>
    <row r="9" spans="1:10" ht="22.8">
      <c r="A9" s="67" t="s">
        <v>25</v>
      </c>
      <c r="B9" s="92"/>
      <c r="C9" s="92"/>
      <c r="D9" s="68">
        <f>IF(C9&lt;B9,C9+1,C9)-B9</f>
        <v>0</v>
      </c>
      <c r="E9" s="69">
        <f t="shared" si="0"/>
        <v>0</v>
      </c>
      <c r="F9" s="91"/>
      <c r="G9" s="70">
        <f t="shared" si="1"/>
        <v>0</v>
      </c>
      <c r="H9" s="71">
        <f t="shared" si="2"/>
        <v>0</v>
      </c>
      <c r="I9" s="71">
        <f t="shared" si="3"/>
        <v>0</v>
      </c>
      <c r="J9" s="72">
        <f t="shared" si="4"/>
        <v>0</v>
      </c>
    </row>
    <row r="10" spans="1:10" ht="22.8">
      <c r="A10" s="67" t="s">
        <v>26</v>
      </c>
      <c r="B10" s="92"/>
      <c r="C10" s="92"/>
      <c r="D10" s="68">
        <f t="shared" si="5"/>
        <v>0</v>
      </c>
      <c r="E10" s="69">
        <f t="shared" si="0"/>
        <v>0</v>
      </c>
      <c r="F10" s="91"/>
      <c r="G10" s="70">
        <f t="shared" si="1"/>
        <v>0</v>
      </c>
      <c r="H10" s="71">
        <f t="shared" si="2"/>
        <v>0</v>
      </c>
      <c r="I10" s="71">
        <f t="shared" si="3"/>
        <v>0</v>
      </c>
      <c r="J10" s="72">
        <f t="shared" si="4"/>
        <v>0</v>
      </c>
    </row>
    <row r="11" spans="1:10" ht="22.8">
      <c r="A11" s="67" t="s">
        <v>27</v>
      </c>
      <c r="B11" s="92"/>
      <c r="C11" s="92"/>
      <c r="D11" s="68">
        <f t="shared" si="5"/>
        <v>0</v>
      </c>
      <c r="E11" s="69">
        <f t="shared" si="0"/>
        <v>0</v>
      </c>
      <c r="F11" s="91"/>
      <c r="G11" s="70">
        <f t="shared" si="1"/>
        <v>0</v>
      </c>
      <c r="H11" s="71">
        <f t="shared" si="2"/>
        <v>0</v>
      </c>
      <c r="I11" s="71">
        <f t="shared" si="3"/>
        <v>0</v>
      </c>
      <c r="J11" s="72">
        <f t="shared" si="4"/>
        <v>0</v>
      </c>
    </row>
    <row r="12" spans="1:10" ht="22.8">
      <c r="A12" s="67" t="s">
        <v>28</v>
      </c>
      <c r="B12" s="92"/>
      <c r="C12" s="92"/>
      <c r="D12" s="68">
        <f t="shared" si="5"/>
        <v>0</v>
      </c>
      <c r="E12" s="69">
        <f t="shared" si="0"/>
        <v>0</v>
      </c>
      <c r="F12" s="91"/>
      <c r="G12" s="70">
        <f t="shared" si="1"/>
        <v>0</v>
      </c>
      <c r="H12" s="71">
        <f t="shared" si="2"/>
        <v>0</v>
      </c>
      <c r="I12" s="71">
        <f t="shared" si="3"/>
        <v>0</v>
      </c>
      <c r="J12" s="72">
        <f t="shared" si="4"/>
        <v>0</v>
      </c>
    </row>
    <row r="13" spans="1:10" ht="22.8">
      <c r="A13" s="67" t="s">
        <v>29</v>
      </c>
      <c r="B13" s="92"/>
      <c r="C13" s="92"/>
      <c r="D13" s="68">
        <f t="shared" si="5"/>
        <v>0</v>
      </c>
      <c r="E13" s="69">
        <f t="shared" si="0"/>
        <v>0</v>
      </c>
      <c r="F13" s="91"/>
      <c r="G13" s="70">
        <f t="shared" si="1"/>
        <v>0</v>
      </c>
      <c r="H13" s="71">
        <f t="shared" si="2"/>
        <v>0</v>
      </c>
      <c r="I13" s="71">
        <f t="shared" si="3"/>
        <v>0</v>
      </c>
      <c r="J13" s="72">
        <f t="shared" si="4"/>
        <v>0</v>
      </c>
    </row>
    <row r="14" spans="1:10" ht="22.8">
      <c r="A14" s="67" t="s">
        <v>30</v>
      </c>
      <c r="B14" s="92"/>
      <c r="C14" s="92"/>
      <c r="D14" s="68">
        <f t="shared" si="5"/>
        <v>0</v>
      </c>
      <c r="E14" s="69">
        <f t="shared" ref="E14:E15" si="6">D14*1440</f>
        <v>0</v>
      </c>
      <c r="F14" s="91"/>
      <c r="G14" s="70">
        <f t="shared" si="1"/>
        <v>0</v>
      </c>
      <c r="H14" s="71">
        <f t="shared" si="2"/>
        <v>0</v>
      </c>
      <c r="I14" s="71">
        <f t="shared" si="3"/>
        <v>0</v>
      </c>
      <c r="J14" s="72">
        <f t="shared" si="4"/>
        <v>0</v>
      </c>
    </row>
    <row r="15" spans="1:10" ht="22.8">
      <c r="A15" s="67" t="s">
        <v>31</v>
      </c>
      <c r="B15" s="92"/>
      <c r="C15" s="92"/>
      <c r="D15" s="68">
        <f t="shared" si="5"/>
        <v>0</v>
      </c>
      <c r="E15" s="69">
        <f t="shared" si="6"/>
        <v>0</v>
      </c>
      <c r="F15" s="91"/>
      <c r="G15" s="70">
        <f t="shared" si="1"/>
        <v>0</v>
      </c>
      <c r="H15" s="71">
        <f t="shared" si="2"/>
        <v>0</v>
      </c>
      <c r="I15" s="71">
        <f t="shared" si="3"/>
        <v>0</v>
      </c>
      <c r="J15" s="72">
        <f t="shared" si="4"/>
        <v>0</v>
      </c>
    </row>
    <row r="16" spans="1:10" ht="18">
      <c r="A16" s="73"/>
      <c r="B16" s="74" t="s">
        <v>5</v>
      </c>
      <c r="C16" s="74"/>
      <c r="D16" s="74"/>
      <c r="E16" s="74"/>
      <c r="F16" s="74"/>
      <c r="G16" s="73"/>
      <c r="H16" s="75"/>
    </row>
    <row r="19" spans="1:7" ht="22.8">
      <c r="A19" s="76" t="s">
        <v>45</v>
      </c>
    </row>
    <row r="20" spans="1:7" ht="18">
      <c r="A20" s="61" t="s">
        <v>44</v>
      </c>
    </row>
    <row r="21" spans="1:7" s="61" customFormat="1" ht="18.600000000000001" thickBot="1">
      <c r="A21" s="61" t="s">
        <v>42</v>
      </c>
    </row>
    <row r="22" spans="1:7" ht="18.600000000000001" thickBot="1">
      <c r="A22" s="67" t="s">
        <v>22</v>
      </c>
      <c r="B22" s="93" t="s">
        <v>39</v>
      </c>
      <c r="C22" s="77">
        <f>IF(B22="no",0,I6)</f>
        <v>0</v>
      </c>
      <c r="D22" s="78"/>
      <c r="E22" s="78"/>
      <c r="F22" s="79"/>
      <c r="G22" s="80"/>
    </row>
    <row r="23" spans="1:7" ht="18.600000000000001" thickBot="1">
      <c r="A23" s="67" t="s">
        <v>23</v>
      </c>
      <c r="B23" s="93" t="s">
        <v>39</v>
      </c>
      <c r="C23" s="77">
        <f t="shared" ref="C23:C31" si="7">IF(B23="no",0,I7)</f>
        <v>0</v>
      </c>
      <c r="D23" s="81"/>
      <c r="E23" s="81"/>
      <c r="F23" s="82" t="s">
        <v>41</v>
      </c>
      <c r="G23" s="83">
        <f>SUM(C22:C31)</f>
        <v>0</v>
      </c>
    </row>
    <row r="24" spans="1:7" ht="18.600000000000001" thickBot="1">
      <c r="A24" s="67" t="s">
        <v>24</v>
      </c>
      <c r="B24" s="93" t="s">
        <v>39</v>
      </c>
      <c r="C24" s="77">
        <f t="shared" si="7"/>
        <v>0</v>
      </c>
      <c r="D24" s="81"/>
      <c r="F24" s="84"/>
      <c r="G24" s="85">
        <f>G23/60</f>
        <v>0</v>
      </c>
    </row>
    <row r="25" spans="1:7" ht="18.600000000000001" thickBot="1">
      <c r="A25" s="67" t="s">
        <v>25</v>
      </c>
      <c r="B25" s="93" t="s">
        <v>39</v>
      </c>
      <c r="C25" s="77">
        <f t="shared" si="7"/>
        <v>0</v>
      </c>
      <c r="D25" s="86"/>
      <c r="E25" s="84"/>
      <c r="F25" s="82" t="s">
        <v>43</v>
      </c>
      <c r="G25" s="87"/>
    </row>
    <row r="26" spans="1:7" ht="18.600000000000001" thickBot="1">
      <c r="A26" s="67" t="s">
        <v>26</v>
      </c>
      <c r="B26" s="93" t="s">
        <v>39</v>
      </c>
      <c r="C26" s="77">
        <f t="shared" si="7"/>
        <v>0</v>
      </c>
      <c r="D26" s="86"/>
      <c r="E26" s="86"/>
      <c r="F26" s="81"/>
      <c r="G26" s="88"/>
    </row>
    <row r="27" spans="1:7" ht="18.600000000000001" thickBot="1">
      <c r="A27" s="67" t="s">
        <v>27</v>
      </c>
      <c r="B27" s="93" t="s">
        <v>39</v>
      </c>
      <c r="C27" s="77">
        <f t="shared" si="7"/>
        <v>0</v>
      </c>
      <c r="D27" s="86"/>
      <c r="E27" s="86"/>
      <c r="F27" s="81"/>
      <c r="G27" s="88"/>
    </row>
    <row r="28" spans="1:7" ht="18.600000000000001" thickBot="1">
      <c r="A28" s="67" t="s">
        <v>28</v>
      </c>
      <c r="B28" s="93" t="s">
        <v>39</v>
      </c>
      <c r="C28" s="77">
        <f t="shared" si="7"/>
        <v>0</v>
      </c>
      <c r="D28" s="86"/>
      <c r="E28" s="86"/>
      <c r="F28" s="81"/>
      <c r="G28" s="88"/>
    </row>
    <row r="29" spans="1:7" ht="18.600000000000001" thickBot="1">
      <c r="A29" s="67" t="s">
        <v>29</v>
      </c>
      <c r="B29" s="91" t="s">
        <v>39</v>
      </c>
      <c r="C29" s="77">
        <f t="shared" si="7"/>
        <v>0</v>
      </c>
      <c r="D29" s="86"/>
      <c r="E29" s="86"/>
      <c r="F29" s="81"/>
      <c r="G29" s="88"/>
    </row>
    <row r="30" spans="1:7" ht="18.600000000000001" thickBot="1">
      <c r="A30" s="67" t="s">
        <v>30</v>
      </c>
      <c r="B30" s="91" t="s">
        <v>39</v>
      </c>
      <c r="C30" s="77">
        <f t="shared" si="7"/>
        <v>0</v>
      </c>
      <c r="D30" s="86"/>
      <c r="E30" s="86"/>
      <c r="F30" s="81"/>
      <c r="G30" s="88"/>
    </row>
    <row r="31" spans="1:7" ht="18.600000000000001" thickBot="1">
      <c r="A31" s="67" t="s">
        <v>31</v>
      </c>
      <c r="B31" s="94" t="s">
        <v>39</v>
      </c>
      <c r="C31" s="77">
        <f t="shared" si="7"/>
        <v>0</v>
      </c>
      <c r="D31" s="89"/>
      <c r="E31" s="89"/>
      <c r="F31" s="89"/>
      <c r="G31" s="90"/>
    </row>
    <row r="32" spans="1:7" s="73" customFormat="1" ht="18"/>
  </sheetData>
  <sheetProtection algorithmName="SHA-512" hashValue="jdXO6blEcmGY6ukN0c4lnMpGxcBKAW0PK+bgNvg3bVEBw2uNBbGcsAS2P0QF9jHyiuI0yZayEFaoTZHhJMNy7Q==" saltValue="Q7w3sMnNsg1lXovuNgV5og==" spinCount="100000" sheet="1" objects="1" scenarios="1" selectLockedCells="1"/>
  <mergeCells count="2">
    <mergeCell ref="B16:F16"/>
    <mergeCell ref="G24:G25"/>
  </mergeCell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F17173-96F6-4E12-BB2C-712063111687}">
          <x14:formula1>
            <xm:f>'Standard 5-Day Schedule'!$I$2:$I$3</xm:f>
          </x14:formula1>
          <xm:sqref>B22:B31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3DD30-AC8D-420C-9403-69C204388B5A}">
  <dimension ref="A1:AE33"/>
  <sheetViews>
    <sheetView tabSelected="1" workbookViewId="0">
      <selection activeCell="G8" sqref="G8"/>
    </sheetView>
  </sheetViews>
  <sheetFormatPr defaultColWidth="9.109375" defaultRowHeight="13.8"/>
  <cols>
    <col min="1" max="1" width="9.109375" style="28"/>
    <col min="2" max="4" width="16.88671875" style="28" customWidth="1"/>
    <col min="5" max="6" width="20.6640625" style="28" hidden="1" customWidth="1"/>
    <col min="7" max="9" width="16.88671875" style="28" customWidth="1"/>
    <col min="10" max="11" width="20.6640625" style="28" hidden="1" customWidth="1"/>
    <col min="12" max="14" width="16.88671875" style="28" customWidth="1"/>
    <col min="15" max="16" width="20.6640625" style="28" hidden="1" customWidth="1"/>
    <col min="17" max="17" width="20.6640625" style="28" customWidth="1"/>
    <col min="18" max="18" width="16.88671875" style="28" bestFit="1" customWidth="1"/>
    <col min="19" max="19" width="20.6640625" style="28" customWidth="1"/>
    <col min="20" max="21" width="20.6640625" style="28" hidden="1" customWidth="1"/>
    <col min="22" max="24" width="16.88671875" style="28" customWidth="1"/>
    <col min="25" max="25" width="20.6640625" style="28" hidden="1" customWidth="1"/>
    <col min="26" max="26" width="25.33203125" style="28" hidden="1" customWidth="1"/>
    <col min="27" max="27" width="19.44140625" style="28" customWidth="1"/>
    <col min="28" max="28" width="21.88671875" style="28" bestFit="1" customWidth="1"/>
    <col min="29" max="30" width="23.6640625" style="28" customWidth="1"/>
    <col min="31" max="16384" width="9.109375" style="28"/>
  </cols>
  <sheetData>
    <row r="1" spans="1:31" ht="18">
      <c r="A1" s="22" t="s">
        <v>36</v>
      </c>
    </row>
    <row r="2" spans="1:31" ht="18">
      <c r="A2" s="26" t="s">
        <v>37</v>
      </c>
    </row>
    <row r="4" spans="1:31" ht="28.5" customHeight="1" thickBot="1">
      <c r="A4" s="31" t="s">
        <v>21</v>
      </c>
    </row>
    <row r="5" spans="1:31" s="33" customFormat="1" ht="18.600000000000001" thickTop="1" thickBot="1">
      <c r="A5" s="6" t="s">
        <v>0</v>
      </c>
      <c r="B5" s="60" t="s">
        <v>11</v>
      </c>
      <c r="C5" s="60"/>
      <c r="D5" s="60"/>
      <c r="E5" s="9"/>
      <c r="F5" s="32"/>
      <c r="G5" s="60" t="s">
        <v>12</v>
      </c>
      <c r="H5" s="60"/>
      <c r="I5" s="60"/>
      <c r="J5" s="9"/>
      <c r="K5" s="32"/>
      <c r="L5" s="60" t="s">
        <v>13</v>
      </c>
      <c r="M5" s="60"/>
      <c r="N5" s="60"/>
      <c r="O5" s="9"/>
      <c r="P5" s="32"/>
      <c r="Q5" s="60" t="s">
        <v>14</v>
      </c>
      <c r="R5" s="60"/>
      <c r="S5" s="60"/>
      <c r="T5" s="32"/>
      <c r="U5" s="32"/>
      <c r="V5" s="60" t="s">
        <v>15</v>
      </c>
      <c r="W5" s="60"/>
      <c r="X5" s="60"/>
      <c r="Y5" s="6"/>
      <c r="AB5" s="6"/>
    </row>
    <row r="6" spans="1:31" s="33" customFormat="1" ht="36" thickTop="1" thickBot="1">
      <c r="A6" s="6"/>
      <c r="B6" s="11" t="s">
        <v>18</v>
      </c>
      <c r="C6" s="12" t="s">
        <v>19</v>
      </c>
      <c r="D6" s="13" t="s">
        <v>6</v>
      </c>
      <c r="E6" s="6" t="s">
        <v>7</v>
      </c>
      <c r="F6" s="6" t="s">
        <v>3</v>
      </c>
      <c r="G6" s="11" t="s">
        <v>18</v>
      </c>
      <c r="H6" s="12" t="s">
        <v>19</v>
      </c>
      <c r="I6" s="13" t="s">
        <v>6</v>
      </c>
      <c r="J6" s="6" t="s">
        <v>7</v>
      </c>
      <c r="K6" s="6" t="s">
        <v>3</v>
      </c>
      <c r="L6" s="11" t="s">
        <v>18</v>
      </c>
      <c r="M6" s="12" t="s">
        <v>19</v>
      </c>
      <c r="N6" s="13" t="s">
        <v>6</v>
      </c>
      <c r="O6" s="6" t="s">
        <v>7</v>
      </c>
      <c r="P6" s="6" t="s">
        <v>3</v>
      </c>
      <c r="Q6" s="11" t="s">
        <v>18</v>
      </c>
      <c r="R6" s="12" t="s">
        <v>19</v>
      </c>
      <c r="S6" s="13" t="s">
        <v>6</v>
      </c>
      <c r="T6" s="6" t="s">
        <v>7</v>
      </c>
      <c r="U6" s="6" t="s">
        <v>3</v>
      </c>
      <c r="V6" s="11" t="s">
        <v>18</v>
      </c>
      <c r="W6" s="12" t="s">
        <v>19</v>
      </c>
      <c r="X6" s="13" t="s">
        <v>6</v>
      </c>
      <c r="Y6" s="6" t="s">
        <v>7</v>
      </c>
      <c r="Z6" s="6" t="s">
        <v>3</v>
      </c>
      <c r="AA6" s="11" t="s">
        <v>17</v>
      </c>
      <c r="AB6" s="15" t="s">
        <v>20</v>
      </c>
      <c r="AC6" s="18" t="s">
        <v>10</v>
      </c>
      <c r="AD6" s="19" t="s">
        <v>16</v>
      </c>
      <c r="AE6" s="7"/>
    </row>
    <row r="7" spans="1:31" ht="24" thickTop="1" thickBot="1">
      <c r="A7" s="5">
        <v>1</v>
      </c>
      <c r="B7" s="95"/>
      <c r="C7" s="96"/>
      <c r="D7" s="97"/>
      <c r="E7" s="98">
        <f t="shared" ref="E7:E16" si="0">IF(C7&lt;B7,C7+1,C7)-B7</f>
        <v>0</v>
      </c>
      <c r="F7" s="99">
        <f>E7*1440</f>
        <v>0</v>
      </c>
      <c r="G7" s="100"/>
      <c r="H7" s="100"/>
      <c r="I7" s="97"/>
      <c r="J7" s="98">
        <f t="shared" ref="J7:J13" si="1">IF(H7&lt;G7,H7+1,H7)-G7</f>
        <v>0</v>
      </c>
      <c r="K7" s="99">
        <f t="shared" ref="K7:K13" si="2">J7*1440</f>
        <v>0</v>
      </c>
      <c r="L7" s="100"/>
      <c r="M7" s="100"/>
      <c r="N7" s="97"/>
      <c r="O7" s="98">
        <f t="shared" ref="O7:O13" si="3">IF(M7&lt;L7,M7+1,M7)-L7</f>
        <v>0</v>
      </c>
      <c r="P7" s="99">
        <f t="shared" ref="P7:P13" si="4">O7*1440</f>
        <v>0</v>
      </c>
      <c r="Q7" s="92"/>
      <c r="R7" s="92"/>
      <c r="S7" s="97"/>
      <c r="T7" s="98">
        <f t="shared" ref="T7:T13" si="5">IF(R7&lt;Q7,R7+1,R7)-Q7</f>
        <v>0</v>
      </c>
      <c r="U7" s="99">
        <f t="shared" ref="U7:U13" si="6">T7*1440</f>
        <v>0</v>
      </c>
      <c r="V7" s="92"/>
      <c r="W7" s="92"/>
      <c r="X7" s="97"/>
      <c r="Y7" s="10">
        <f t="shared" ref="Y7:Y16" si="7">IF(W7&lt;V7,W7+1,W7)-V7</f>
        <v>0</v>
      </c>
      <c r="Z7" s="14">
        <f>Y7*1440</f>
        <v>0</v>
      </c>
      <c r="AA7" s="16">
        <f>SUM(F7,K7,P7,U7,Z7)</f>
        <v>0</v>
      </c>
      <c r="AB7" s="17">
        <f>SUM(D7,I7,N7,S7,X7)</f>
        <v>0</v>
      </c>
      <c r="AC7" s="20">
        <f>SUM(AA7-AB7)/5</f>
        <v>0</v>
      </c>
      <c r="AD7" s="21">
        <f>AC7/60</f>
        <v>0</v>
      </c>
      <c r="AE7" s="8"/>
    </row>
    <row r="8" spans="1:31" ht="24" thickTop="1" thickBot="1">
      <c r="A8" s="5">
        <v>2</v>
      </c>
      <c r="B8" s="95"/>
      <c r="C8" s="96"/>
      <c r="D8" s="97"/>
      <c r="E8" s="98">
        <f t="shared" si="0"/>
        <v>0</v>
      </c>
      <c r="F8" s="99">
        <f t="shared" ref="F8:F16" si="8">E8*1440</f>
        <v>0</v>
      </c>
      <c r="G8" s="100"/>
      <c r="H8" s="100"/>
      <c r="I8" s="97"/>
      <c r="J8" s="98">
        <f t="shared" si="1"/>
        <v>0</v>
      </c>
      <c r="K8" s="99">
        <f t="shared" si="2"/>
        <v>0</v>
      </c>
      <c r="L8" s="101"/>
      <c r="M8" s="100"/>
      <c r="N8" s="97"/>
      <c r="O8" s="98">
        <f t="shared" si="3"/>
        <v>0</v>
      </c>
      <c r="P8" s="99">
        <f t="shared" si="4"/>
        <v>0</v>
      </c>
      <c r="Q8" s="101"/>
      <c r="R8" s="100"/>
      <c r="S8" s="97"/>
      <c r="T8" s="98">
        <f t="shared" si="5"/>
        <v>0</v>
      </c>
      <c r="U8" s="99">
        <f t="shared" si="6"/>
        <v>0</v>
      </c>
      <c r="V8" s="101"/>
      <c r="W8" s="100"/>
      <c r="X8" s="97"/>
      <c r="Y8" s="10">
        <f t="shared" si="7"/>
        <v>0</v>
      </c>
      <c r="Z8" s="14">
        <f t="shared" ref="Z8:Z16" si="9">Y8*1440</f>
        <v>0</v>
      </c>
      <c r="AA8" s="16">
        <f t="shared" ref="AA8:AA16" si="10">SUM(F8,K8,P8,U8,Z8)</f>
        <v>0</v>
      </c>
      <c r="AB8" s="17">
        <f t="shared" ref="AB8:AB16" si="11">SUM(D8,I8,N8,S8,X8)</f>
        <v>0</v>
      </c>
      <c r="AC8" s="20">
        <f t="shared" ref="AC8:AC16" si="12">SUM(AA8-AB8)/5</f>
        <v>0</v>
      </c>
      <c r="AD8" s="21">
        <f t="shared" ref="AD8:AD16" si="13">AC8/60</f>
        <v>0</v>
      </c>
      <c r="AE8" s="8"/>
    </row>
    <row r="9" spans="1:31" ht="24" thickTop="1" thickBot="1">
      <c r="A9" s="5">
        <v>3</v>
      </c>
      <c r="B9" s="95"/>
      <c r="C9" s="96"/>
      <c r="D9" s="97"/>
      <c r="E9" s="98">
        <f t="shared" si="0"/>
        <v>0</v>
      </c>
      <c r="F9" s="99">
        <f t="shared" si="8"/>
        <v>0</v>
      </c>
      <c r="G9" s="100"/>
      <c r="H9" s="100"/>
      <c r="I9" s="97"/>
      <c r="J9" s="98">
        <f t="shared" si="1"/>
        <v>0</v>
      </c>
      <c r="K9" s="99">
        <f t="shared" si="2"/>
        <v>0</v>
      </c>
      <c r="L9" s="101"/>
      <c r="M9" s="100"/>
      <c r="N9" s="97"/>
      <c r="O9" s="98">
        <f t="shared" si="3"/>
        <v>0</v>
      </c>
      <c r="P9" s="99">
        <f t="shared" si="4"/>
        <v>0</v>
      </c>
      <c r="Q9" s="101"/>
      <c r="R9" s="100"/>
      <c r="S9" s="97"/>
      <c r="T9" s="98">
        <f t="shared" si="5"/>
        <v>0</v>
      </c>
      <c r="U9" s="99">
        <f t="shared" si="6"/>
        <v>0</v>
      </c>
      <c r="V9" s="101"/>
      <c r="W9" s="100"/>
      <c r="X9" s="97"/>
      <c r="Y9" s="10">
        <f t="shared" si="7"/>
        <v>0</v>
      </c>
      <c r="Z9" s="14">
        <f t="shared" si="9"/>
        <v>0</v>
      </c>
      <c r="AA9" s="16">
        <f t="shared" si="10"/>
        <v>0</v>
      </c>
      <c r="AB9" s="17">
        <f t="shared" si="11"/>
        <v>0</v>
      </c>
      <c r="AC9" s="20">
        <f t="shared" si="12"/>
        <v>0</v>
      </c>
      <c r="AD9" s="21">
        <f t="shared" si="13"/>
        <v>0</v>
      </c>
      <c r="AE9" s="8"/>
    </row>
    <row r="10" spans="1:31" ht="24" thickTop="1" thickBot="1">
      <c r="A10" s="5">
        <v>4</v>
      </c>
      <c r="B10" s="95"/>
      <c r="C10" s="96"/>
      <c r="D10" s="97"/>
      <c r="E10" s="98">
        <f t="shared" si="0"/>
        <v>0</v>
      </c>
      <c r="F10" s="99">
        <f t="shared" si="8"/>
        <v>0</v>
      </c>
      <c r="G10" s="100"/>
      <c r="H10" s="100"/>
      <c r="I10" s="97"/>
      <c r="J10" s="98">
        <f t="shared" si="1"/>
        <v>0</v>
      </c>
      <c r="K10" s="99">
        <f t="shared" si="2"/>
        <v>0</v>
      </c>
      <c r="L10" s="100"/>
      <c r="M10" s="100"/>
      <c r="N10" s="97"/>
      <c r="O10" s="98">
        <f t="shared" si="3"/>
        <v>0</v>
      </c>
      <c r="P10" s="99">
        <f t="shared" si="4"/>
        <v>0</v>
      </c>
      <c r="Q10" s="92"/>
      <c r="R10" s="92"/>
      <c r="S10" s="97"/>
      <c r="T10" s="98">
        <f t="shared" si="5"/>
        <v>0</v>
      </c>
      <c r="U10" s="99">
        <f t="shared" si="6"/>
        <v>0</v>
      </c>
      <c r="V10" s="92"/>
      <c r="W10" s="92"/>
      <c r="X10" s="97"/>
      <c r="Y10" s="10">
        <f t="shared" si="7"/>
        <v>0</v>
      </c>
      <c r="Z10" s="14">
        <f t="shared" si="9"/>
        <v>0</v>
      </c>
      <c r="AA10" s="16">
        <f t="shared" si="10"/>
        <v>0</v>
      </c>
      <c r="AB10" s="17">
        <f t="shared" si="11"/>
        <v>0</v>
      </c>
      <c r="AC10" s="20">
        <f t="shared" si="12"/>
        <v>0</v>
      </c>
      <c r="AD10" s="21">
        <f t="shared" si="13"/>
        <v>0</v>
      </c>
      <c r="AE10" s="8"/>
    </row>
    <row r="11" spans="1:31" ht="24" thickTop="1" thickBot="1">
      <c r="A11" s="5">
        <v>5</v>
      </c>
      <c r="B11" s="95"/>
      <c r="C11" s="96"/>
      <c r="D11" s="97"/>
      <c r="E11" s="98">
        <f t="shared" si="0"/>
        <v>0</v>
      </c>
      <c r="F11" s="99">
        <f t="shared" si="8"/>
        <v>0</v>
      </c>
      <c r="G11" s="101"/>
      <c r="H11" s="100"/>
      <c r="I11" s="97"/>
      <c r="J11" s="98">
        <f t="shared" si="1"/>
        <v>0</v>
      </c>
      <c r="K11" s="99">
        <f t="shared" si="2"/>
        <v>0</v>
      </c>
      <c r="L11" s="101"/>
      <c r="M11" s="100"/>
      <c r="N11" s="97"/>
      <c r="O11" s="98">
        <f t="shared" si="3"/>
        <v>0</v>
      </c>
      <c r="P11" s="99">
        <f t="shared" si="4"/>
        <v>0</v>
      </c>
      <c r="Q11" s="101"/>
      <c r="R11" s="100"/>
      <c r="S11" s="97"/>
      <c r="T11" s="98">
        <f t="shared" si="5"/>
        <v>0</v>
      </c>
      <c r="U11" s="99">
        <f t="shared" si="6"/>
        <v>0</v>
      </c>
      <c r="V11" s="101"/>
      <c r="W11" s="100"/>
      <c r="X11" s="97"/>
      <c r="Y11" s="10">
        <f t="shared" ref="Y11:Y13" si="14">IF(W11&lt;V11,W11+1,W11)-V11</f>
        <v>0</v>
      </c>
      <c r="Z11" s="14">
        <f t="shared" ref="Z11:Z13" si="15">Y11*1440</f>
        <v>0</v>
      </c>
      <c r="AA11" s="16">
        <f t="shared" si="10"/>
        <v>0</v>
      </c>
      <c r="AB11" s="17">
        <f t="shared" si="11"/>
        <v>0</v>
      </c>
      <c r="AC11" s="20">
        <f t="shared" si="12"/>
        <v>0</v>
      </c>
      <c r="AD11" s="21">
        <f t="shared" si="13"/>
        <v>0</v>
      </c>
      <c r="AE11" s="8"/>
    </row>
    <row r="12" spans="1:31" ht="24" thickTop="1" thickBot="1">
      <c r="A12" s="5">
        <v>6</v>
      </c>
      <c r="B12" s="95"/>
      <c r="C12" s="96"/>
      <c r="D12" s="97"/>
      <c r="E12" s="98">
        <f t="shared" ref="E12:E13" si="16">IF(C12&lt;B12,C12+1,C12)-B12</f>
        <v>0</v>
      </c>
      <c r="F12" s="99">
        <f t="shared" ref="F12:F13" si="17">E12*1440</f>
        <v>0</v>
      </c>
      <c r="G12" s="101"/>
      <c r="H12" s="100"/>
      <c r="I12" s="97"/>
      <c r="J12" s="98">
        <f t="shared" si="1"/>
        <v>0</v>
      </c>
      <c r="K12" s="99">
        <f t="shared" si="2"/>
        <v>0</v>
      </c>
      <c r="L12" s="101"/>
      <c r="M12" s="100"/>
      <c r="N12" s="97"/>
      <c r="O12" s="98">
        <f t="shared" si="3"/>
        <v>0</v>
      </c>
      <c r="P12" s="99">
        <f t="shared" si="4"/>
        <v>0</v>
      </c>
      <c r="Q12" s="101"/>
      <c r="R12" s="100"/>
      <c r="S12" s="97"/>
      <c r="T12" s="98">
        <f t="shared" si="5"/>
        <v>0</v>
      </c>
      <c r="U12" s="99">
        <f t="shared" si="6"/>
        <v>0</v>
      </c>
      <c r="V12" s="101"/>
      <c r="W12" s="100"/>
      <c r="X12" s="97"/>
      <c r="Y12" s="10">
        <f t="shared" si="14"/>
        <v>0</v>
      </c>
      <c r="Z12" s="14">
        <f t="shared" si="15"/>
        <v>0</v>
      </c>
      <c r="AA12" s="16">
        <f t="shared" si="10"/>
        <v>0</v>
      </c>
      <c r="AB12" s="17">
        <f t="shared" ref="AB12:AB14" si="18">SUM(D12,I12,N12,S12,X12)</f>
        <v>0</v>
      </c>
      <c r="AC12" s="20">
        <f t="shared" si="12"/>
        <v>0</v>
      </c>
      <c r="AD12" s="21">
        <f t="shared" si="13"/>
        <v>0</v>
      </c>
      <c r="AE12" s="8"/>
    </row>
    <row r="13" spans="1:31" ht="24" thickTop="1" thickBot="1">
      <c r="A13" s="5">
        <v>7</v>
      </c>
      <c r="B13" s="95"/>
      <c r="C13" s="96"/>
      <c r="D13" s="97"/>
      <c r="E13" s="98">
        <f t="shared" si="16"/>
        <v>0</v>
      </c>
      <c r="F13" s="99">
        <f t="shared" si="17"/>
        <v>0</v>
      </c>
      <c r="G13" s="101"/>
      <c r="H13" s="100"/>
      <c r="I13" s="97"/>
      <c r="J13" s="98">
        <f t="shared" si="1"/>
        <v>0</v>
      </c>
      <c r="K13" s="99">
        <f t="shared" si="2"/>
        <v>0</v>
      </c>
      <c r="L13" s="101"/>
      <c r="M13" s="100"/>
      <c r="N13" s="97"/>
      <c r="O13" s="98">
        <f t="shared" si="3"/>
        <v>0</v>
      </c>
      <c r="P13" s="99">
        <f t="shared" si="4"/>
        <v>0</v>
      </c>
      <c r="Q13" s="101"/>
      <c r="R13" s="100"/>
      <c r="S13" s="97"/>
      <c r="T13" s="98">
        <f t="shared" si="5"/>
        <v>0</v>
      </c>
      <c r="U13" s="99">
        <f t="shared" si="6"/>
        <v>0</v>
      </c>
      <c r="V13" s="101"/>
      <c r="W13" s="100"/>
      <c r="X13" s="97"/>
      <c r="Y13" s="10">
        <f t="shared" si="14"/>
        <v>0</v>
      </c>
      <c r="Z13" s="14">
        <f t="shared" si="15"/>
        <v>0</v>
      </c>
      <c r="AA13" s="16">
        <f t="shared" si="10"/>
        <v>0</v>
      </c>
      <c r="AB13" s="17">
        <f t="shared" si="18"/>
        <v>0</v>
      </c>
      <c r="AC13" s="20">
        <f t="shared" si="12"/>
        <v>0</v>
      </c>
      <c r="AD13" s="21">
        <f t="shared" si="13"/>
        <v>0</v>
      </c>
      <c r="AE13" s="8"/>
    </row>
    <row r="14" spans="1:31" ht="24" thickTop="1" thickBot="1">
      <c r="A14" s="5">
        <v>8</v>
      </c>
      <c r="B14" s="95"/>
      <c r="C14" s="96"/>
      <c r="D14" s="97"/>
      <c r="E14" s="98">
        <f t="shared" si="0"/>
        <v>0</v>
      </c>
      <c r="F14" s="99">
        <f t="shared" si="8"/>
        <v>0</v>
      </c>
      <c r="G14" s="101"/>
      <c r="H14" s="100"/>
      <c r="I14" s="97"/>
      <c r="J14" s="98">
        <f t="shared" ref="J14:J16" si="19">IF(H14&lt;G14,H14+1,H14)-G14</f>
        <v>0</v>
      </c>
      <c r="K14" s="99">
        <f t="shared" ref="K14:K16" si="20">J14*1440</f>
        <v>0</v>
      </c>
      <c r="L14" s="101"/>
      <c r="M14" s="100"/>
      <c r="N14" s="97"/>
      <c r="O14" s="98">
        <f t="shared" ref="O14:O16" si="21">IF(M14&lt;L14,M14+1,M14)-L14</f>
        <v>0</v>
      </c>
      <c r="P14" s="99">
        <f t="shared" ref="P14:P16" si="22">O14*1440</f>
        <v>0</v>
      </c>
      <c r="Q14" s="101"/>
      <c r="R14" s="100"/>
      <c r="S14" s="97"/>
      <c r="T14" s="98">
        <f t="shared" ref="T14:T16" si="23">IF(R14&lt;Q14,R14+1,R14)-Q14</f>
        <v>0</v>
      </c>
      <c r="U14" s="99">
        <f t="shared" ref="U14:U16" si="24">T14*1440</f>
        <v>0</v>
      </c>
      <c r="V14" s="101"/>
      <c r="W14" s="100"/>
      <c r="X14" s="97"/>
      <c r="Y14" s="10">
        <f t="shared" si="7"/>
        <v>0</v>
      </c>
      <c r="Z14" s="14">
        <f t="shared" si="9"/>
        <v>0</v>
      </c>
      <c r="AA14" s="16">
        <f t="shared" si="10"/>
        <v>0</v>
      </c>
      <c r="AB14" s="17">
        <f t="shared" si="18"/>
        <v>0</v>
      </c>
      <c r="AC14" s="20">
        <f t="shared" si="12"/>
        <v>0</v>
      </c>
      <c r="AD14" s="21">
        <f t="shared" si="13"/>
        <v>0</v>
      </c>
      <c r="AE14" s="8"/>
    </row>
    <row r="15" spans="1:31" ht="24" thickTop="1" thickBot="1">
      <c r="A15" s="5">
        <v>9</v>
      </c>
      <c r="B15" s="102"/>
      <c r="C15" s="91"/>
      <c r="D15" s="97"/>
      <c r="E15" s="98">
        <f t="shared" si="0"/>
        <v>0</v>
      </c>
      <c r="F15" s="99">
        <f t="shared" si="8"/>
        <v>0</v>
      </c>
      <c r="G15" s="102"/>
      <c r="H15" s="91"/>
      <c r="I15" s="97"/>
      <c r="J15" s="98">
        <f t="shared" si="19"/>
        <v>0</v>
      </c>
      <c r="K15" s="99">
        <f t="shared" si="20"/>
        <v>0</v>
      </c>
      <c r="L15" s="102"/>
      <c r="M15" s="91"/>
      <c r="N15" s="97"/>
      <c r="O15" s="98">
        <f t="shared" si="21"/>
        <v>0</v>
      </c>
      <c r="P15" s="99">
        <f t="shared" si="22"/>
        <v>0</v>
      </c>
      <c r="Q15" s="101"/>
      <c r="R15" s="100"/>
      <c r="S15" s="97"/>
      <c r="T15" s="98">
        <f t="shared" si="23"/>
        <v>0</v>
      </c>
      <c r="U15" s="99">
        <f t="shared" si="24"/>
        <v>0</v>
      </c>
      <c r="V15" s="101"/>
      <c r="W15" s="100"/>
      <c r="X15" s="97"/>
      <c r="Y15" s="10">
        <f t="shared" si="7"/>
        <v>0</v>
      </c>
      <c r="Z15" s="14">
        <f t="shared" si="9"/>
        <v>0</v>
      </c>
      <c r="AA15" s="16">
        <f t="shared" si="10"/>
        <v>0</v>
      </c>
      <c r="AB15" s="17">
        <f t="shared" si="11"/>
        <v>0</v>
      </c>
      <c r="AC15" s="20">
        <f t="shared" si="12"/>
        <v>0</v>
      </c>
      <c r="AD15" s="21">
        <f t="shared" si="13"/>
        <v>0</v>
      </c>
      <c r="AE15" s="8"/>
    </row>
    <row r="16" spans="1:31" ht="24" thickTop="1" thickBot="1">
      <c r="A16" s="5">
        <v>10</v>
      </c>
      <c r="B16" s="103"/>
      <c r="C16" s="104"/>
      <c r="D16" s="105"/>
      <c r="E16" s="98">
        <f t="shared" si="0"/>
        <v>0</v>
      </c>
      <c r="F16" s="99">
        <f t="shared" si="8"/>
        <v>0</v>
      </c>
      <c r="G16" s="103"/>
      <c r="H16" s="104"/>
      <c r="I16" s="105"/>
      <c r="J16" s="98">
        <f t="shared" si="19"/>
        <v>0</v>
      </c>
      <c r="K16" s="99">
        <f t="shared" si="20"/>
        <v>0</v>
      </c>
      <c r="L16" s="103"/>
      <c r="M16" s="104"/>
      <c r="N16" s="105"/>
      <c r="O16" s="98">
        <f t="shared" si="21"/>
        <v>0</v>
      </c>
      <c r="P16" s="99">
        <f t="shared" si="22"/>
        <v>0</v>
      </c>
      <c r="Q16" s="106"/>
      <c r="R16" s="107"/>
      <c r="S16" s="105"/>
      <c r="T16" s="98">
        <f t="shared" si="23"/>
        <v>0</v>
      </c>
      <c r="U16" s="99">
        <f t="shared" si="24"/>
        <v>0</v>
      </c>
      <c r="V16" s="106"/>
      <c r="W16" s="107"/>
      <c r="X16" s="105"/>
      <c r="Y16" s="10">
        <f t="shared" si="7"/>
        <v>0</v>
      </c>
      <c r="Z16" s="14">
        <f t="shared" si="9"/>
        <v>0</v>
      </c>
      <c r="AA16" s="16">
        <f t="shared" si="10"/>
        <v>0</v>
      </c>
      <c r="AB16" s="17">
        <f t="shared" si="11"/>
        <v>0</v>
      </c>
      <c r="AC16" s="20">
        <f t="shared" si="12"/>
        <v>0</v>
      </c>
      <c r="AD16" s="21">
        <f t="shared" si="13"/>
        <v>0</v>
      </c>
      <c r="AE16" s="8"/>
    </row>
    <row r="17" spans="1:9" ht="14.4" thickTop="1">
      <c r="B17" s="57" t="s">
        <v>5</v>
      </c>
      <c r="C17" s="57"/>
      <c r="D17" s="57"/>
      <c r="E17" s="57"/>
      <c r="F17" s="57"/>
    </row>
    <row r="20" spans="1:9" ht="22.8">
      <c r="A20" s="49" t="s">
        <v>38</v>
      </c>
    </row>
    <row r="21" spans="1:9" ht="18">
      <c r="A21" s="27" t="s">
        <v>44</v>
      </c>
    </row>
    <row r="22" spans="1:9" s="27" customFormat="1" ht="18.600000000000001" thickBot="1">
      <c r="A22" s="27" t="s">
        <v>42</v>
      </c>
    </row>
    <row r="23" spans="1:9" ht="18.600000000000001" thickBot="1">
      <c r="A23" s="34">
        <v>1</v>
      </c>
      <c r="B23" s="93" t="s">
        <v>39</v>
      </c>
      <c r="C23" s="35">
        <f>IF(B23="no",0,AC7)</f>
        <v>0</v>
      </c>
      <c r="D23" s="36"/>
      <c r="G23" s="36"/>
      <c r="H23" s="37"/>
      <c r="I23" s="38"/>
    </row>
    <row r="24" spans="1:9" ht="18.600000000000001" thickBot="1">
      <c r="A24" s="39">
        <v>2</v>
      </c>
      <c r="B24" s="91" t="s">
        <v>39</v>
      </c>
      <c r="C24" s="35">
        <f t="shared" ref="C24:C32" si="25">IF(B24="no",0,AC8)</f>
        <v>0</v>
      </c>
      <c r="D24" s="40"/>
      <c r="G24" s="40"/>
      <c r="H24" s="41" t="s">
        <v>41</v>
      </c>
      <c r="I24" s="42">
        <f>SUM(C23:C32)</f>
        <v>0</v>
      </c>
    </row>
    <row r="25" spans="1:9" ht="18.600000000000001" thickBot="1">
      <c r="A25" s="39">
        <v>3</v>
      </c>
      <c r="B25" s="91" t="s">
        <v>39</v>
      </c>
      <c r="C25" s="35">
        <f t="shared" si="25"/>
        <v>0</v>
      </c>
      <c r="D25" s="40"/>
      <c r="H25" s="51"/>
      <c r="I25" s="58">
        <f>I24/60</f>
        <v>0</v>
      </c>
    </row>
    <row r="26" spans="1:9" ht="18.600000000000001" thickBot="1">
      <c r="A26" s="39">
        <v>4</v>
      </c>
      <c r="B26" s="91" t="s">
        <v>39</v>
      </c>
      <c r="C26" s="35">
        <f t="shared" si="25"/>
        <v>0</v>
      </c>
      <c r="D26" s="43"/>
      <c r="G26" s="51"/>
      <c r="H26" s="41" t="s">
        <v>43</v>
      </c>
      <c r="I26" s="59"/>
    </row>
    <row r="27" spans="1:9" ht="18.600000000000001" thickBot="1">
      <c r="A27" s="39">
        <v>5</v>
      </c>
      <c r="B27" s="91" t="s">
        <v>39</v>
      </c>
      <c r="C27" s="35">
        <f t="shared" si="25"/>
        <v>0</v>
      </c>
      <c r="D27" s="43"/>
      <c r="G27" s="43"/>
      <c r="H27" s="40"/>
      <c r="I27" s="44"/>
    </row>
    <row r="28" spans="1:9" ht="18.600000000000001" thickBot="1">
      <c r="A28" s="39">
        <v>6</v>
      </c>
      <c r="B28" s="91" t="s">
        <v>39</v>
      </c>
      <c r="C28" s="35">
        <f t="shared" si="25"/>
        <v>0</v>
      </c>
      <c r="D28" s="43"/>
      <c r="G28" s="43"/>
      <c r="H28" s="40"/>
      <c r="I28" s="44"/>
    </row>
    <row r="29" spans="1:9" ht="18.600000000000001" thickBot="1">
      <c r="A29" s="39">
        <v>7</v>
      </c>
      <c r="B29" s="91" t="s">
        <v>39</v>
      </c>
      <c r="C29" s="35">
        <f t="shared" si="25"/>
        <v>0</v>
      </c>
      <c r="D29" s="43"/>
      <c r="G29" s="43"/>
      <c r="H29" s="40"/>
      <c r="I29" s="44"/>
    </row>
    <row r="30" spans="1:9" ht="18.600000000000001" thickBot="1">
      <c r="A30" s="39">
        <v>8</v>
      </c>
      <c r="B30" s="91" t="s">
        <v>39</v>
      </c>
      <c r="C30" s="35">
        <f t="shared" si="25"/>
        <v>0</v>
      </c>
      <c r="D30" s="43"/>
      <c r="G30" s="43"/>
      <c r="H30" s="40"/>
      <c r="I30" s="44"/>
    </row>
    <row r="31" spans="1:9" ht="18.600000000000001" thickBot="1">
      <c r="A31" s="39">
        <v>9</v>
      </c>
      <c r="B31" s="91" t="s">
        <v>39</v>
      </c>
      <c r="C31" s="35">
        <f t="shared" si="25"/>
        <v>0</v>
      </c>
      <c r="D31" s="43"/>
      <c r="G31" s="43"/>
      <c r="H31" s="40"/>
      <c r="I31" s="44"/>
    </row>
    <row r="32" spans="1:9" ht="18.600000000000001" thickBot="1">
      <c r="A32" s="45">
        <v>10</v>
      </c>
      <c r="B32" s="94" t="s">
        <v>39</v>
      </c>
      <c r="C32" s="35">
        <f t="shared" si="25"/>
        <v>0</v>
      </c>
      <c r="D32" s="47"/>
      <c r="G32" s="47"/>
      <c r="H32" s="47"/>
      <c r="I32" s="48"/>
    </row>
    <row r="33" s="1" customFormat="1" ht="18"/>
  </sheetData>
  <sheetProtection algorithmName="SHA-512" hashValue="CWA7AN19RJsWm28+8xKO1aLMJyIQFLmCIzaZpX1OjvimTUKqyGSsdEE7fjuPTYABmt9oSezfGWJOJfgpd5LiZA==" saltValue="esGVbinNlOw7Hy3eQx4cWQ==" spinCount="100000" sheet="1" objects="1" scenarios="1" selectLockedCells="1"/>
  <mergeCells count="7">
    <mergeCell ref="V5:X5"/>
    <mergeCell ref="I25:I26"/>
    <mergeCell ref="B17:F17"/>
    <mergeCell ref="B5:D5"/>
    <mergeCell ref="G5:I5"/>
    <mergeCell ref="L5:N5"/>
    <mergeCell ref="Q5:S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09049C-A61C-4DAC-B8FB-0C5347F70721}">
          <x14:formula1>
            <xm:f>'Standard 5-Day Schedule'!$I$2:$I$3</xm:f>
          </x14:formula1>
          <xm:sqref>B23:B32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trict xmlns="e6cd6292-b98d-4f0a-8ce2-44d53dadc6eb" xsi:nil="true"/>
    <Accessibility_x0020_Office xmlns="3a62de7d-ba57-4f43-9dae-9623ba637be0">OCTE - Career and Technical Education</Accessibility_x0020_Office>
    <School_x0020_Type xmlns="e6cd6292-b98d-4f0a-8ce2-44d53dadc6eb">ATC</School_x0020_Type>
    <Accessibility_x0020_Audit_x0020_Status xmlns="3a62de7d-ba57-4f43-9dae-9623ba637be0">OK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TEDS_x0020_Role xmlns="e6cd6292-b98d-4f0a-8ce2-44d53dadc6eb" xsi:nil="true"/>
    <Accessibility_x0020_Target_x0020_Date xmlns="3a62de7d-ba57-4f43-9dae-9623ba637be0" xsi:nil="true"/>
    <Application_x0020_Status xmlns="3a62de7d-ba57-4f43-9dae-9623ba637be0" xsi:nil="true"/>
    <School_x0020_Name_x0020__x0028_Code_x0029_ xmlns="e6cd6292-b98d-4f0a-8ce2-44d53dadc6eb" xsi:nil="true"/>
    <Accessibility_x0020_Audit_x0020_Date xmlns="3a62de7d-ba57-4f43-9dae-9623ba637be0">2021-09-03T04:00:00+00:00</Accessibility_x0020_Audit_x0020_Date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Admin_x0020_Level xmlns="e6cd6292-b98d-4f0a-8ce2-44d53dadc6eb">District</Admin_x0020_Level>
    <Publication_x0020_Date xmlns="3a62de7d-ba57-4f43-9dae-9623ba637be0">2021-09-03T04:00:00+00:00</Publication_x0020_Date>
    <Audience1 xmlns="3a62de7d-ba57-4f43-9dae-9623ba637be0"/>
    <_dlc_DocId xmlns="3a62de7d-ba57-4f43-9dae-9623ba637be0">KYED-485-158</_dlc_DocId>
    <_dlc_DocIdUrl xmlns="3a62de7d-ba57-4f43-9dae-9623ba637be0">
      <Url>https://www.education.ky.gov/CTE/teds/_layouts/15/DocIdRedir.aspx?ID=KYED-485-158</Url>
      <Description>KYED-485-158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AD41F222D720B4C92957592AF201BE4" ma:contentTypeVersion="33" ma:contentTypeDescription="" ma:contentTypeScope="" ma:versionID="1fd3a0183abb202387651797de3191c7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e6cd6292-b98d-4f0a-8ce2-44d53dadc6eb" targetNamespace="http://schemas.microsoft.com/office/2006/metadata/properties" ma:root="true" ma:fieldsID="103b7831de0e603aa3575480eb2cde29" ns1:_="" ns2:_="" ns3:_="">
    <xsd:import namespace="http://schemas.microsoft.com/sharepoint/v3"/>
    <xsd:import namespace="3a62de7d-ba57-4f43-9dae-9623ba637be0"/>
    <xsd:import namespace="e6cd6292-b98d-4f0a-8ce2-44d53dadc6eb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3:TEDS_x0020_Role" minOccurs="0"/>
                <xsd:element ref="ns3:District" minOccurs="0"/>
                <xsd:element ref="ns3:School_x0020_Type" minOccurs="0"/>
                <xsd:element ref="ns3:Admin_x0020_Level" minOccurs="0"/>
                <xsd:element ref="ns3:School_x0020_Name_x0020__x0028_Code_x0029_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cd6292-b98d-4f0a-8ce2-44d53dadc6eb" elementFormDefault="qualified">
    <xsd:import namespace="http://schemas.microsoft.com/office/2006/documentManagement/types"/>
    <xsd:import namespace="http://schemas.microsoft.com/office/infopath/2007/PartnerControls"/>
    <xsd:element name="TEDS_x0020_Role" ma:index="25" nillable="true" ma:displayName="TEDS Role" ma:format="Dropdown" ma:internalName="TEDS_x0020_Role">
      <xsd:simpleType>
        <xsd:restriction base="dms:Choice">
          <xsd:enumeration value="Central Office"/>
          <xsd:enumeration value="KCTCS Administrator"/>
          <xsd:enumeration value="Other School Administrator – FULL"/>
          <xsd:enumeration value="Other School Administrator – READ ONLY"/>
          <xsd:enumeration value="REPORTS ONLY"/>
          <xsd:enumeration value="Secondary School Administrator – FULL"/>
          <xsd:enumeration value="Secondary School Administrator – READ ONLY"/>
          <xsd:enumeration value="System Administrator"/>
          <xsd:enumeration value="Training and Development"/>
        </xsd:restriction>
      </xsd:simpleType>
    </xsd:element>
    <xsd:element name="District" ma:index="26" nillable="true" ma:displayName="District" ma:default="Adair Co" ma:format="Dropdown" ma:internalName="District">
      <xsd:simpleType>
        <xsd:restriction base="dms:Choice">
          <xsd:enumeration value="Adair Co"/>
          <xsd:enumeration value="Allen Co"/>
          <xsd:enumeration value="Anchorage Ind"/>
          <xsd:enumeration value="Anderson Co"/>
          <xsd:enumeration value="Ashland Ind"/>
          <xsd:enumeration value="Augusta Ind"/>
          <xsd:enumeration value="Ballard Co"/>
          <xsd:enumeration value="Barbourville Ind"/>
          <xsd:enumeration value="Bardstown Ind"/>
          <xsd:enumeration value="Barren Co"/>
          <xsd:enumeration value="Bath Co"/>
          <xsd:enumeration value="Beechwood Ind"/>
          <xsd:enumeration value="Bell Co"/>
          <xsd:enumeration value="Bellevue Ind"/>
          <xsd:enumeration value="Berea Ind"/>
          <xsd:enumeration value="Boone Co"/>
          <xsd:enumeration value="Bourbon Co"/>
          <xsd:enumeration value="Bowling Green Ind"/>
          <xsd:enumeration value="Boyd Co"/>
          <xsd:enumeration value="Boyle Co"/>
          <xsd:enumeration value="Bracken Co"/>
          <xsd:enumeration value="Breathitt Co"/>
          <xsd:enumeration value="Breckinridge Co"/>
          <xsd:enumeration value="Bullitt Co"/>
          <xsd:enumeration value="Burgin Ind"/>
          <xsd:enumeration value="Butler Co"/>
          <xsd:enumeration value="Caldwell Co"/>
          <xsd:enumeration value="Calloway Co"/>
          <xsd:enumeration value="Campbell Co"/>
          <xsd:enumeration value="Campbellsville Ind"/>
          <xsd:enumeration value="Carlisle Co"/>
          <xsd:enumeration value="Carroll Co"/>
          <xsd:enumeration value="Carter Co"/>
          <xsd:enumeration value="Casey Co"/>
          <xsd:enumeration value="Caverna Ind"/>
          <xsd:enumeration value="Christian Co"/>
          <xsd:enumeration value="Clark Co"/>
          <xsd:enumeration value="Clay Co"/>
          <xsd:enumeration value="Clinton Co"/>
          <xsd:enumeration value="Cloverport Ind"/>
          <xsd:enumeration value="Corbin Ind"/>
          <xsd:enumeration value="Covington Ind"/>
          <xsd:enumeration value="Crittenden Co"/>
          <xsd:enumeration value="Cumberland Co"/>
          <xsd:enumeration value="Danville Ind"/>
          <xsd:enumeration value="Daviess Co"/>
          <xsd:enumeration value="Dawson Springs Ind"/>
          <xsd:enumeration value="Dayton Ind"/>
          <xsd:enumeration value="East Bernstadt Ind"/>
          <xsd:enumeration value="Edmonson Co"/>
          <xsd:enumeration value="Elizabethtown Ind"/>
          <xsd:enumeration value="Elliott Co"/>
          <xsd:enumeration value="Eminence Ind"/>
          <xsd:enumeration value="Erlanger-Elsmere Ind"/>
          <xsd:enumeration value="Estill Co"/>
          <xsd:enumeration value="Fairview Ind"/>
          <xsd:enumeration value="Fayette Co"/>
          <xsd:enumeration value="Fleming Co"/>
          <xsd:enumeration value="Floyd Co"/>
          <xsd:enumeration value="Fort Thomas Ind"/>
          <xsd:enumeration value="Frankfort Ind"/>
          <xsd:enumeration value="Franklin Co"/>
          <xsd:enumeration value="Fulton Co"/>
          <xsd:enumeration value="Fulton Ind"/>
          <xsd:enumeration value="Gallatin Co"/>
          <xsd:enumeration value="Garrard Co"/>
          <xsd:enumeration value="Glasgow Ind"/>
          <xsd:enumeration value="Grant Co"/>
          <xsd:enumeration value="Graves Co"/>
          <xsd:enumeration value="Grayson Co"/>
          <xsd:enumeration value="Green Co"/>
          <xsd:enumeration value="Greenup Co"/>
          <xsd:enumeration value="Hancock Co"/>
          <xsd:enumeration value="Hardin Co"/>
          <xsd:enumeration value="Harlan Co"/>
          <xsd:enumeration value="Harlan Ind"/>
          <xsd:enumeration value="Harrison Co"/>
          <xsd:enumeration value="Hart Co"/>
          <xsd:enumeration value="Hazard Ind"/>
          <xsd:enumeration value="Henderson Co"/>
          <xsd:enumeration value="Henry Co"/>
          <xsd:enumeration value="Hickman Co"/>
          <xsd:enumeration value="Hopkins Co"/>
          <xsd:enumeration value="Jackson Co"/>
          <xsd:enumeration value="Jackson Ind"/>
          <xsd:enumeration value="Jefferson Co"/>
          <xsd:enumeration value="Jenkins Ind"/>
          <xsd:enumeration value="Jessamine Co"/>
          <xsd:enumeration value="Johnson Co"/>
          <xsd:enumeration value="Kenton Co"/>
          <xsd:enumeration value="Kentucky Tech System"/>
          <xsd:enumeration value="Knott Co"/>
          <xsd:enumeration value="Knox Co"/>
          <xsd:enumeration value="Larue Co"/>
          <xsd:enumeration value="Laurel Co"/>
          <xsd:enumeration value="Lawrence Co"/>
          <xsd:enumeration value="Lee Co"/>
          <xsd:enumeration value="Leslie Co"/>
          <xsd:enumeration value="Letcher Co"/>
          <xsd:enumeration value="Lewis Co"/>
          <xsd:enumeration value="Lincoln Co"/>
          <xsd:enumeration value="Livingston Co"/>
          <xsd:enumeration value="Logan Co"/>
          <xsd:enumeration value="Ludlow Ind"/>
          <xsd:enumeration value="Lyon Co"/>
          <xsd:enumeration value="Madison Co"/>
          <xsd:enumeration value="Magoffin Co"/>
          <xsd:enumeration value="Marion Co"/>
          <xsd:enumeration value="Marshall Co"/>
          <xsd:enumeration value="Martin Co"/>
          <xsd:enumeration value="Mason Co"/>
          <xsd:enumeration value="Mayfield Ind"/>
          <xsd:enumeration value="McCracken Co"/>
          <xsd:enumeration value="McCreary Co"/>
          <xsd:enumeration value="McLean Co"/>
          <xsd:enumeration value="Meade Co"/>
          <xsd:enumeration value="Menifee Co"/>
          <xsd:enumeration value="Mercer Co"/>
          <xsd:enumeration value="Metcalfe Co"/>
          <xsd:enumeration value="Middlesboro Ind"/>
          <xsd:enumeration value="Monroe Co"/>
          <xsd:enumeration value="Montgomery Co"/>
          <xsd:enumeration value="Morgan Co"/>
          <xsd:enumeration value="Muhlenberg Co"/>
          <xsd:enumeration value="Murray Ind"/>
          <xsd:enumeration value="Nelson Co"/>
          <xsd:enumeration value="Newport Ind"/>
          <xsd:enumeration value="Nicholas Co"/>
          <xsd:enumeration value="Ohio Co"/>
          <xsd:enumeration value="Oldham Co"/>
          <xsd:enumeration value="Owen Co"/>
          <xsd:enumeration value="Owensboro Ind"/>
          <xsd:enumeration value="Owsley Co"/>
          <xsd:enumeration value="Paducah Ind"/>
          <xsd:enumeration value="Paintsville Ind"/>
          <xsd:enumeration value="Paris Ind"/>
          <xsd:enumeration value="Pendleton Co"/>
          <xsd:enumeration value="Perry Co"/>
          <xsd:enumeration value="Pike Co"/>
          <xsd:enumeration value="Pikeville Ind"/>
          <xsd:enumeration value="Pineville Ind"/>
          <xsd:enumeration value="Powell Co"/>
          <xsd:enumeration value="Pulaski Co"/>
          <xsd:enumeration value="Raceland-Worthington Ind"/>
          <xsd:enumeration value="Robertson Co"/>
          <xsd:enumeration value="Rockcastle Co"/>
          <xsd:enumeration value="Rowan Co"/>
          <xsd:enumeration value="Russell Co"/>
          <xsd:enumeration value="Russell Ind"/>
          <xsd:enumeration value="Russellville Ind"/>
          <xsd:enumeration value="Science Hill Ind"/>
          <xsd:enumeration value="Scott Co"/>
          <xsd:enumeration value="Shelby Co"/>
          <xsd:enumeration value="Silver Grove Ind"/>
          <xsd:enumeration value="Simpson Co"/>
          <xsd:enumeration value="Somerset Ind"/>
          <xsd:enumeration value="Southgate Ind"/>
          <xsd:enumeration value="Spencer Co"/>
          <xsd:enumeration value="Taylor Co"/>
          <xsd:enumeration value="Todd Co"/>
          <xsd:enumeration value="Trigg Co"/>
          <xsd:enumeration value="Trimble Co"/>
          <xsd:enumeration value="Union Co"/>
          <xsd:enumeration value="Walton-Verona Ind"/>
          <xsd:enumeration value="Warren Co"/>
          <xsd:enumeration value="Washington Co"/>
          <xsd:enumeration value="Wayne Co"/>
          <xsd:enumeration value="Webster Co"/>
          <xsd:enumeration value="West Point Ind"/>
          <xsd:enumeration value="Whitley Co"/>
          <xsd:enumeration value="Williamsburg Ind"/>
          <xsd:enumeration value="Williamstown Ind"/>
          <xsd:enumeration value="Wolfe Co"/>
          <xsd:enumeration value="Woodford Co"/>
        </xsd:restriction>
      </xsd:simpleType>
    </xsd:element>
    <xsd:element name="School_x0020_Type" ma:index="27" nillable="true" ma:displayName="School Type" ma:default="ATC" ma:format="Dropdown" ma:internalName="School_x0020_Type">
      <xsd:simpleType>
        <xsd:restriction base="dms:Choice">
          <xsd:enumeration value="ATC"/>
          <xsd:enumeration value="Alternative"/>
          <xsd:enumeration value="Corrections"/>
          <xsd:enumeration value="CTC"/>
          <xsd:enumeration value="EPSB"/>
          <xsd:enumeration value="High"/>
          <xsd:enumeration value="KCTCS"/>
          <xsd:enumeration value="LAVEC"/>
          <xsd:enumeration value="Middle"/>
          <xsd:enumeration value="College/University"/>
        </xsd:restriction>
      </xsd:simpleType>
    </xsd:element>
    <xsd:element name="Admin_x0020_Level" ma:index="28" nillable="true" ma:displayName="Admin Level" ma:default="District" ma:format="Dropdown" ma:internalName="Admin_x0020_Level">
      <xsd:simpleType>
        <xsd:restriction base="dms:Choice">
          <xsd:enumeration value="District"/>
          <xsd:enumeration value="School"/>
          <xsd:enumeration value="Postsecondary"/>
        </xsd:restriction>
      </xsd:simpleType>
    </xsd:element>
    <xsd:element name="School_x0020_Name_x0020__x0028_Code_x0029_" ma:index="29" nillable="true" ma:displayName="School Name (Code)" ma:format="Dropdown" ma:internalName="School_x0020_Name_x0020__x0028_Code_x0029_">
      <xsd:simpleType>
        <xsd:restriction base="dms:Choice">
          <xsd:enumeration value="21st Century Academy (024115185)"/>
          <xsd:enumeration value="A.B. Combs Elementary School (097485750)"/>
          <xsd:enumeration value="Ackerly (056275456)"/>
          <xsd:enumeration value="Adair County High School (001001010)"/>
          <xsd:enumeration value="Adair County Middle School (001001014)"/>
          <xsd:enumeration value="Adair Youth Development Center (001001012)"/>
          <xsd:enumeration value="Adairville Elementary School (071351011)"/>
          <xsd:enumeration value="Ahrens Educational Resource (056275920)"/>
          <xsd:enumeration value="Allen Central High School (036175025)"/>
          <xsd:enumeration value="Allen Central Middle School (036175022)"/>
          <xsd:enumeration value="Allen County Career and Technical Center (002005901)"/>
          <xsd:enumeration value="Allen County-Scottsville High School (002005020)"/>
          <xsd:enumeration value="Allen Elementary School (036175020)"/>
          <xsd:enumeration value="Anchorage Independent Public School (056006010)"/>
          <xsd:enumeration value="Anderson County High School (003011020)"/>
          <xsd:enumeration value="Anderson County Middle School (003011025)"/>
          <xsd:enumeration value="APEX Academy (003011030)"/>
          <xsd:enumeration value="Apollo High School (030145005)"/>
          <xsd:enumeration value="Arlie Boggs Elementary School (067331210)"/>
          <xsd:enumeration value="Ashland Day Treatment (045502160)"/>
          <xsd:enumeration value="Ashland Middle School (010012050)"/>
          <xsd:enumeration value="Atherton High School (056275018)"/>
          <xsd:enumeration value="Auburn Elementary School (071351012)"/>
          <xsd:enumeration value="Audubon Youth Development Center (056275150)"/>
          <xsd:enumeration value="Augusta Independent School (012013011)"/>
          <xsd:enumeration value="B. Michael Caudill Middle School (073365021)"/>
          <xsd:enumeration value="Ballard County Career and Technology Ctr (004015905)"/>
          <xsd:enumeration value="Ballard County Middle School (004015005)"/>
          <xsd:enumeration value="Ballard High (056275105)"/>
          <xsd:enumeration value="Ballard Memorial High School (004015010)"/>
          <xsd:enumeration value="Barbourville City School (061016011)"/>
          <xsd:enumeration value="Bardstown Alternative School (090017005)"/>
          <xsd:enumeration value="Bardstown High School (090017020)"/>
          <xsd:enumeration value="Bardstown Middle School (090017030)"/>
          <xsd:enumeration value="Barnabus Home High School (055271029)"/>
          <xsd:enumeration value="Barnabus Home Middle School (055271027)"/>
          <xsd:enumeration value="Barren County Area Technology Center (037777100)"/>
          <xsd:enumeration value="Barren County High School (005021027)"/>
          <xsd:enumeration value="Barren County Middle School (005021050)"/>
          <xsd:enumeration value="Barret Traditional Middle (056275040)"/>
          <xsd:enumeration value="Bartlett Educational Center (059157061)"/>
          <xsd:enumeration value="Bate Middle School (011143005)"/>
          <xsd:enumeration value="Bath County High School (006025040)"/>
          <xsd:enumeration value="Bath County Middle School (006025020)"/>
          <xsd:enumeration value="BAVEL (005021012)"/>
          <xsd:enumeration value="Beacon Academy (114571020)"/>
          <xsd:enumeration value="Beaumont Middle School (034165015)"/>
          <xsd:enumeration value="Beaver Creek Elementary School (060295035)"/>
          <xsd:enumeration value="Beechwood High School (059026020)"/>
          <xsd:enumeration value="Belfry Area Technology Center (037777101)"/>
          <xsd:enumeration value="Belfry High School (098491090)"/>
          <xsd:enumeration value="Belfry Middle School (098491058)"/>
          <xsd:enumeration value="Bell Central School Center (007031012)"/>
          <xsd:enumeration value="Bell County Alternative School (007031340)"/>
          <xsd:enumeration value="Bell County Area Technology Center (037777102)"/>
          <xsd:enumeration value="Bell County High School (007031040)"/>
          <xsd:enumeration value="Bellevue High School (019032010)"/>
          <xsd:enumeration value="Benton Middle School (076381015)"/>
          <xsd:enumeration value="Berea Community High School (073034020)"/>
          <xsd:enumeration value="Berea Community Middle School (073034015)"/>
          <xsd:enumeration value="Bernheim Middle School (015071005)"/>
          <xsd:enumeration value="Betsy Layne Elementary School (036175120)"/>
          <xsd:enumeration value="Betsy Layne High School (036175110)"/>
          <xsd:enumeration value="BINET SCHOOL (056275183)"/>
          <xsd:enumeration value="Black Mountain Elementary School (048235060)"/>
          <xsd:enumeration value="Blaine Elementary School (064315030)"/>
          <xsd:enumeration value="Bloomfield Middle School (090451010)"/>
          <xsd:enumeration value="Bluegrass Discovery Academy High (103515132)"/>
          <xsd:enumeration value="Bluegrass Discovery Academy Middle (103515133)"/>
          <xsd:enumeration value="Bluegrass Middle School (047231015)"/>
          <xsd:enumeration value="Bondurant Middle School (037181015)"/>
          <xsd:enumeration value="Bonnieville Elementary School (050245010)"/>
          <xsd:enumeration value="Boone County Alternative Center (008035170)"/>
          <xsd:enumeration value="Boone County Area Technology Center (037777103)"/>
          <xsd:enumeration value="Boone County High School (008035030)"/>
          <xsd:enumeration value="Boston School (090451030)"/>
          <xsd:enumeration value="Bourbon County High School (009041110)"/>
          <xsd:enumeration value="Bourbon County Middle School (009041120)"/>
          <xsd:enumeration value="Bowling Green High School (114042070)"/>
          <xsd:enumeration value="Bowling Green Junior High (114042065)"/>
          <xsd:enumeration value="Boyd Co Career &amp; Tech Educ Ctr Voc Sch (010045120)"/>
          <xsd:enumeration value="Boyd County High School (010045010)"/>
          <xsd:enumeration value="Boyd County Middle School (010045035)"/>
          <xsd:enumeration value="Boyd Regional Juvenile Detention Center (045502011)"/>
          <xsd:enumeration value="Boyle County Day Treatment (011051004)"/>
          <xsd:enumeration value="Boyle County High School (011051005)"/>
          <xsd:enumeration value="Boyle County Middle School (011051003)"/>
          <xsd:enumeration value="Boys Haven (056275028)"/>
          <xsd:enumeration value="Bracken County High School (012055010)"/>
          <xsd:enumeration value="Bracken County Middle School (012055060)"/>
          <xsd:enumeration value="Brandenburg High School (082411012)"/>
          <xsd:enumeration value="Breathitt County Area Technology Center (037777104)"/>
          <xsd:enumeration value="Breathitt County High School (013061060)"/>
          <xsd:enumeration value="Breathitt Regional Juvenile Det Ctr (013061031)"/>
          <xsd:enumeration value="Breathitt Residential Treatment Center (013061032)"/>
          <xsd:enumeration value="Breckinridge County Area Technology Ctr (037777105)"/>
          <xsd:enumeration value="Breckinridge County High School (014065010)"/>
          <xsd:enumeration value="Breckinridge County Middle School (014065100)"/>
          <xsd:enumeration value="Breckinridge Metropolitan High (056275129)"/>
          <xsd:enumeration value="Brooklawn (056275221)"/>
          <xsd:enumeration value="Brown School (056275165)"/>
          <xsd:enumeration value="Brown Street Education Center (047231012)"/>
          <xsd:enumeration value="Browning Springs Middle School (054265140)"/>
          <xsd:enumeration value="Bryan Station High School (034165170)"/>
          <xsd:enumeration value="Bryan Station Middle School (034165030)"/>
          <xsd:enumeration value="Buckhorn Childrens Center (097485010)"/>
          <xsd:enumeration value="Buckhorn School (097485130)"/>
          <xsd:enumeration value="Buckner Alternative High School (093465080)"/>
          <xsd:enumeration value="Bullitt Alternative Center (015071120)"/>
          <xsd:enumeration value="Bullitt Central High School (015071015)"/>
          <xsd:enumeration value="Bullitt County Area Technology Center (037777106)"/>
          <xsd:enumeration value="Bullitt East High School (015071016)"/>
          <xsd:enumeration value="Bullitt Lick Middle School (015071018)"/>
          <xsd:enumeration value="Burgin Independent School (084072030)"/>
          <xsd:enumeration value="Butler Co. Area Technology Center (037777107)"/>
          <xsd:enumeration value="Butler County High School (016075030)"/>
          <xsd:enumeration value="Butler County Learning Center (016075032)"/>
          <xsd:enumeration value="Butler County Middle School (016075035)"/>
          <xsd:enumeration value="Butler Traditional High School (056275045)"/>
          <xsd:enumeration value="Cadet Leadership Education Program (013061033)"/>
          <xsd:enumeration value="Caldwell County Area Technology Center (037777109)"/>
          <xsd:enumeration value="Caldwell County High School (017081010)"/>
          <xsd:enumeration value="Caldwell County Middle School (017081020)"/>
          <xsd:enumeration value="Calloway County Alternative Program (018085096)"/>
          <xsd:enumeration value="Calloway County Day Treatment (018085095)"/>
          <xsd:enumeration value="Calloway County High School (018085020)"/>
          <xsd:enumeration value="Calloway County Middle School (018085055)"/>
          <xsd:enumeration value="Camp Ernst Middle School (008035010)"/>
          <xsd:enumeration value="Campbell County Area Technology Center (037777108)"/>
          <xsd:enumeration value="Campbell County Day Treatment (019091016)"/>
          <xsd:enumeration value="Campbell County High School (019091100)"/>
          <xsd:enumeration value="Campbell County Middle School (019091011)"/>
          <xsd:enumeration value="Campbell Regional Juvenile Detention Center (019452018)"/>
          <xsd:enumeration value="Campbellsville Eagle Academy (109092011)"/>
          <xsd:enumeration value="Campbellsville High School (109092020)"/>
          <xsd:enumeration value="Campbellsville Middle School (109092025)"/>
          <xsd:enumeration value="Capital City Prep (037177080)"/>
          <xsd:enumeration value="Carlisle County High School (020095040)"/>
          <xsd:enumeration value="Carlisle County Middle School (020095020)"/>
          <xsd:enumeration value="Carol Martin Gatton Academy of Math &amp; Science (114571001)"/>
          <xsd:enumeration value="Carr Creek Elementary School (060295100)"/>
          <xsd:enumeration value="Carrithers Middle School (056275167)"/>
          <xsd:enumeration value="Carroll County Alt Learning Center (021101050)"/>
          <xsd:enumeration value="Carroll County Area Technology Center (037777110)"/>
          <xsd:enumeration value="Carroll County High School (021101018)"/>
          <xsd:enumeration value="Carroll County Middle School (021101019)"/>
          <xsd:enumeration value="Carter County Career and Technical Center (022105905)"/>
          <xsd:enumeration value="Carter G. Woodson Academy (034165275)"/>
          <xsd:enumeration value="Carter Virtual Academy (022105040)"/>
          <xsd:enumeration value="Casey County Area Technology Center (037777111)"/>
          <xsd:enumeration value="Casey County High School (023111045)"/>
          <xsd:enumeration value="Casey County Middle School (023111070)"/>
          <xsd:enumeration value="Caverna High School (005113030)"/>
          <xsd:enumeration value="Caverna Middle School (005113026)"/>
          <xsd:enumeration value="Cawood Elementary School (048235110)"/>
          <xsd:enumeration value="Central Academy  School (051251005)"/>
          <xsd:enumeration value="Central Hardin High School (047231190)"/>
          <xsd:enumeration value="Central High School (056275179)"/>
          <xsd:enumeration value="Chandlers Elementary School (071351013)"/>
          <xsd:enumeration value="Chapman Vocational Education Center (059134906)"/>
          <xsd:enumeration value="Chavies Elementary School (097485150)"/>
          <xsd:enumeration value="Childrens Crisis Stabilization Unit (114042011)"/>
          <xsd:enumeration value="Choices Educational Center (079476016)"/>
          <xsd:enumeration value="Christian County Alternative School (024115100)"/>
          <xsd:enumeration value="Christian County Day Treatment (024115180)"/>
          <xsd:enumeration value="Christian County High School (024115030)"/>
          <xsd:enumeration value="Christian County Middle School (024115035)"/>
          <xsd:enumeration value="Churchill Park Rehab (056275917)"/>
          <xsd:enumeration value="Clark County Area Technology Center (037777112)"/>
          <xsd:enumeration value="Clark Moores Middle School (073365010)"/>
          <xsd:enumeration value="Clay County Area Technology Center (037777113)"/>
          <xsd:enumeration value="Clay County High School (026125100)"/>
          <xsd:enumeration value="Clay County Middle School (026125095)"/>
          <xsd:enumeration value="Clinton County Area Technology Center (037777114)"/>
          <xsd:enumeration value="Clinton County High School (027131050)"/>
          <xsd:enumeration value="Clinton County Middle School (027131045)"/>
          <xsd:enumeration value="College Street Campus (005021011)"/>
          <xsd:enumeration value="College View Middle School (030145155)"/>
          <xsd:enumeration value="Commander Academy (115575021)"/>
          <xsd:enumeration value="Conner High School (008035045)"/>
          <xsd:enumeration value="Conner Middle School (008035043)"/>
          <xsd:enumeration value="Conway Middle School (056275164)"/>
          <xsd:enumeration value="Corbin Area Technology Center (037777115)"/>
          <xsd:enumeration value="Corbin Educational Center (118133012)"/>
          <xsd:enumeration value="Corbin High School (118133040)"/>
          <xsd:enumeration value="Corbin Middle School (118133050)"/>
          <xsd:enumeration value="Corbin School of Innovation (118133100)"/>
          <xsd:enumeration value="Cordia School (060295150)"/>
          <xsd:enumeration value="Covington Adult High School (059134011)"/>
          <xsd:enumeration value="Cowan Elementary School (067331380)"/>
          <xsd:enumeration value="Crawford Middle School (034165025)"/>
          <xsd:enumeration value="Crittenden County High School (028135020)"/>
          <xsd:enumeration value="Crittenden County Middle School (028135025)"/>
          <xsd:enumeration value="Crosby Middle School (056275119)"/>
          <xsd:enumeration value="Crossroads Treatment Center (047231976)"/>
          <xsd:enumeration value="Cub Run Elementary School (050245030)"/>
          <xsd:enumeration value="Cumberland County High School (029141080)"/>
          <xsd:enumeration value="Cumberland County Middle School (029141075)"/>
          <xsd:enumeration value="Cumberland Elementary School (048235195)"/>
          <xsd:enumeration value="Cumberland Hall School (024115023)"/>
          <xsd:enumeration value="Danville High School (011143030)"/>
          <xsd:enumeration value="Daviess County High School (030145010)"/>
          <xsd:enumeration value="Daviess County Middle School (030145020)"/>
          <xsd:enumeration value="Dawson Springs Jr/Sr High School (054146018)"/>
          <xsd:enumeration value="Dayton High School (019147010)"/>
          <xsd:enumeration value="Dessie Scott School (119595140)"/>
          <xsd:enumeration value="Dixie Heights High School (059291040)"/>
          <xsd:enumeration value="Dorton Elementary School (098491250)"/>
          <xsd:enumeration value="Doss High (056275100)"/>
          <xsd:enumeration value="Drakes Creek Middle School (114571075)"/>
          <xsd:enumeration value="duPont Manual High (056275200)"/>
          <xsd:enumeration value="Early College and Career Center (047231070)"/>
          <xsd:enumeration value="East Bernstadt Elementary School (063149010)"/>
          <xsd:enumeration value="East Carter County High School (022105120)"/>
          <xsd:enumeration value="East Carter Middle School (022105130)"/>
          <xsd:enumeration value="East Hardin Middle School (047231005)"/>
          <xsd:enumeration value="East Jessamine High School (057281021)"/>
          <xsd:enumeration value="East Jessamine Middle School (057281025)"/>
          <xsd:enumeration value="East Oldham Middle School (093465015)"/>
          <xsd:enumeration value="East Perry County Elementary School (097485200)"/>
          <xsd:enumeration value="East Ridge High School (098491054)"/>
          <xsd:enumeration value="Eastern High (056275007)"/>
          <xsd:enumeration value="Eastside Middle School (015071009)"/>
          <xsd:enumeration value="Eastside Technical Center (034165905)"/>
          <xsd:enumeration value="Edmonson County High School (031151060)"/>
          <xsd:enumeration value="Edmonson County Middle School (031151050)"/>
          <xsd:enumeration value="Edythe Jones Hayes Middle School (034165034)"/>
          <xsd:enumeration value="Elizabethtown High School (047152010)"/>
          <xsd:enumeration value="Elkhorn City Elementary School (098491300)"/>
          <xsd:enumeration value="Elkhorn Crossing School (105525044)"/>
          <xsd:enumeration value="Elkhorn Middle School (037181030)"/>
          <xsd:enumeration value="Elliott County High School (032155280)"/>
          <xsd:enumeration value="Eminence High School (052156010)"/>
          <xsd:enumeration value="Emmalena Elementary School (060295210)"/>
          <xsd:enumeration value="ESL Newcomer Academy (056275186)"/>
          <xsd:enumeration value="Estill County High School (033161090)"/>
          <xsd:enumeration value="Estill County Middle School (033161085)"/>
          <xsd:enumeration value="Estill County Success Academy (033161014)"/>
          <xsd:enumeration value="Evarts Elementary School (048235290)"/>
          <xsd:enumeration value="F T Burns Middle School (030145008)"/>
          <xsd:enumeration value="Fairdale High School (056275057)"/>
          <xsd:enumeration value="Fairview High School (010162020)"/>
          <xsd:enumeration value="Falcon Academy (086431130)"/>
          <xsd:enumeration value="Fallsburg Elementary School (064315150)"/>
          <xsd:enumeration value="Family Care Center (034165066)"/>
          <xsd:enumeration value="Farnsley Middle (056275049)"/>
          <xsd:enumeration value="Farristown Middle School (073365145)"/>
          <xsd:enumeration value="Fayette County Learning Center (034165898)"/>
          <xsd:enumeration value="Fayette Regional Juvenile Det Ctr (034165102)"/>
          <xsd:enumeration value="Feds Creek Elementary School (098491057)"/>
          <xsd:enumeration value="Fern Creek High School (056275012)"/>
          <xsd:enumeration value="Fleming County High School (035171035)"/>
          <xsd:enumeration value="Fleming Neon Middle School (067331250)"/>
          <xsd:enumeration value="Floyd County Area Technology Center (037777116)"/>
          <xsd:enumeration value="Foley Middle School (073365140)"/>
          <xsd:enumeration value="Foothills Academy (027131016)"/>
          <xsd:enumeration value="Fort Logan School (069341021)"/>
          <xsd:enumeration value="Foster Meade Career &amp; Technical Center (068335970)"/>
          <xsd:enumeration value="Frakes School Center (007031180)"/>
          <xsd:enumeration value="Frankfort High School (037177070)"/>
          <xsd:enumeration value="Franklin County Career and Technical Ctr (037181012)"/>
          <xsd:enumeration value="Franklin County High School (037181040)"/>
          <xsd:enumeration value="Franklin-Simpson High School (107535040)"/>
          <xsd:enumeration value="Franklin-Simpson High School West Campus (107535007)"/>
          <xsd:enumeration value="Franklin-Simpson Middle School (107535030)"/>
          <xsd:enumeration value="Frederick Fraize High School (014132010)"/>
          <xsd:enumeration value="Frederick Fraize Middle School (014132025)"/>
          <xsd:enumeration value="Frederick Law Olmsted Academy North (056275620)"/>
          <xsd:enumeration value="Frederick Law Olmsted Academy South (056275730)"/>
          <xsd:enumeration value="Fulton County Area Technology Center (037777117)"/>
          <xsd:enumeration value="Fulton County Elementary/Middle School (038185020)"/>
          <xsd:enumeration value="Fulton County High School (038185030)"/>
          <xsd:enumeration value="Fulton Independent School (038186018)"/>
          <xsd:enumeration value="Gallatin County Alternative School (039191007)"/>
          <xsd:enumeration value="Gallatin County High School (039191020)"/>
          <xsd:enumeration value="Gallatin County Middle School (039191005)"/>
          <xsd:enumeration value="Garrard County Area Technology Center (037777118)"/>
          <xsd:enumeration value="Garrard County High School (040195060)"/>
          <xsd:enumeration value="Garrard Middle School (040195070)"/>
          <xsd:enumeration value="Gateway Academy (030472015)"/>
          <xsd:enumeration value="Gateway Academy High School (042205012)"/>
          <xsd:enumeration value="Gateway Academy to Innovation &amp; Tech. (024115975)"/>
          <xsd:enumeration value="Gateway Children's Services (087435014)"/>
          <xsd:enumeration value="George Rogers Clark High School (025121030)"/>
          <xsd:enumeration value="Georgetown Middle School (105525018)"/>
          <xsd:enumeration value="Glasgow High School (005197030)"/>
          <xsd:enumeration value="Glasgow Middle School (005197035)"/>
          <xsd:enumeration value="Glen Dale Center (047152045)"/>
          <xsd:enumeration value="Grant County High School (041201040)"/>
          <xsd:enumeration value="Grant County Middle School (041201080)"/>
          <xsd:enumeration value="Graves County High School (042205215)"/>
          <xsd:enumeration value="Graves County Middle School (042205100)"/>
          <xsd:enumeration value="Gray Middle School (008035075)"/>
          <xsd:enumeration value="Grayson Co. Alternative Education (043211220)"/>
          <xsd:enumeration value="Grayson County Area Vocational Ed Center (043211908)"/>
          <xsd:enumeration value="Grayson County High School (043211085)"/>
          <xsd:enumeration value="Grayson County Middle School (043211095)"/>
          <xsd:enumeration value="Green County Area Technology Center (037777119)"/>
          <xsd:enumeration value="Green County High School (044215065)"/>
          <xsd:enumeration value="Green County Middle School (044215055)"/>
          <xsd:enumeration value="Green Hills Elementary School (048235325)"/>
          <xsd:enumeration value="Green River Schools (016075110)"/>
          <xsd:enumeration value="Greenup County Area Technology Center (037777120)"/>
          <xsd:enumeration value="Greenup County High School (045221027)"/>
          <xsd:enumeration value="Greenwood High School (114571230)"/>
          <xsd:enumeration value="Guardian Angel (059026420)"/>
          <xsd:enumeration value="Hancock County High School (046225005)"/>
          <xsd:enumeration value="Hancock County Middle School (046225007)"/>
          <xsd:enumeration value="Happy Valley Learning Center (005197015)"/>
          <xsd:enumeration value="Hardin County Day Treatment Center (047231180)"/>
          <xsd:enumeration value="Harlan County High School (048235025)"/>
          <xsd:enumeration value="Harlan High School (048236030)"/>
          <xsd:enumeration value="Harrison County Area Technology Center (037777121)"/>
          <xsd:enumeration value="Harrison County High School (049241040)"/>
          <xsd:enumeration value="Harrison County Learning Center (049241037)"/>
          <xsd:enumeration value="Harrison County Middle School (049241043)"/>
          <xsd:enumeration value="Hart County High School (050245045)"/>
          <xsd:enumeration value="Hayes Lewis Elementary School (066325280)"/>
          <xsd:enumeration value="Hazard High School (097246010)"/>
          <xsd:enumeration value="Hazard Middle School (097246045)"/>
          <xsd:enumeration value="Heath Middle School (079395055)"/>
          <xsd:enumeration value="Hebron Middle School (015071025)"/>
          <xsd:enumeration value="Henderson County High School (051251060)"/>
          <xsd:enumeration value="Henderson County North Middle School (051251065)"/>
          <xsd:enumeration value="Henderson County South Middle School (051251150)"/>
          <xsd:enumeration value="Henry Clay High School (034165039)"/>
          <xsd:enumeration value="Henry County High School (052255035)"/>
          <xsd:enumeration value="Henry County Middle School (052255038)"/>
          <xsd:enumeration value="Henry F. Moss Middle School (114571175)"/>
          <xsd:enumeration value="Herald Whitaker Middle School (074371175)"/>
          <xsd:enumeration value="Heritage Park High School (030145180)"/>
          <xsd:enumeration value="Hickman County High School (053261050)"/>
          <xsd:enumeration value="Highland Middle School (056275320)"/>
          <xsd:enumeration value="Highlands High School (019176010)"/>
          <xsd:enumeration value="Highlands Middle School (019176011)"/>
          <xsd:enumeration value="Hillcrest Hall Treatment Center (087435013)"/>
          <xsd:enumeration value="Hillview Academy (108541042)"/>
          <xsd:enumeration value="Hindman Elementary School (060295230)"/>
          <xsd:enumeration value="Holmes High School (059134019)"/>
          <xsd:enumeration value="Holmes Middle School (059134017)"/>
          <xsd:enumeration value="Home of the Innocents Discovery (056275768)"/>
          <xsd:enumeration value="Home of the Innocents School (056275769)"/>
          <xsd:enumeration value="Hope Hill Children's Home (087435012)"/>
          <xsd:enumeration value="Hopkins Co Career &amp; Technology Center (054265105)"/>
          <xsd:enumeration value="Hopkins County Central High School (054265130)"/>
          <xsd:enumeration value="Hopkins County Day Treatment (054265005)"/>
          <xsd:enumeration value="Hopkins County Schools Academy (054265004)"/>
          <xsd:enumeration value="Hopkinsville High School (024115050)"/>
          <xsd:enumeration value="Hopkinsville Middle School (024115058)"/>
          <xsd:enumeration value="Horizons Academy (090451019)"/>
          <xsd:enumeration value="Horizons High School (110551017)"/>
          <xsd:enumeration value="Horse Creek Learning Center (026125041)"/>
          <xsd:enumeration value="Hugh C. Spalding Academy (075375030)"/>
          <xsd:enumeration value="Hughes Jones Harrodsburg Area Tech Ctr (037777123)"/>
          <xsd:enumeration value="iLead Academy (021101015)"/>
          <xsd:enumeration value="Iroquois High (056275335)"/>
          <xsd:enumeration value="Jackson Academy High School (114571250)"/>
          <xsd:enumeration value="Jackson Academy Middle School (114571012)"/>
          <xsd:enumeration value="Jackson Area Technology Center (037777124)"/>
          <xsd:enumeration value="Jackson City School (013272011)"/>
          <xsd:enumeration value="Jackson County High School (055271020)"/>
          <xsd:enumeration value="Jackson County Middle School (055271025)"/>
          <xsd:enumeration value="James A. Cawood Elementary (048235340)"/>
          <xsd:enumeration value="James D. Adams Middle School (036175440)"/>
          <xsd:enumeration value="James E Bazzell Middle School (002005015)"/>
          <xsd:enumeration value="James Madison Middle School (054265075)"/>
          <xsd:enumeration value="James R. Allen High School (082411013)"/>
          <xsd:enumeration value="James T Alton Middle School (047231077)"/>
          <xsd:enumeration value="JCPS eSchool (056275174)"/>
          <xsd:enumeration value="Jefferson County High School (056275951)"/>
          <xsd:enumeration value="Jefferson County Traditional Middle (056275396)"/>
          <xsd:enumeration value="Jeffersontown High School (056275065)"/>
          <xsd:enumeration value="Jenkins Independent School (067276011)"/>
          <xsd:enumeration value="Jessamine Career and Technology Center (057281024)"/>
          <xsd:enumeration value="Jessie M Clark Middle School (034165225)"/>
          <xsd:enumeration value="John Hardin High School (047231013)"/>
          <xsd:enumeration value="John M. Stumbo Elementary School (036175485)"/>
          <xsd:enumeration value="Johns Creek Elementary School (098491620)"/>
          <xsd:enumeration value="Johnson Central High School (058285115)"/>
          <xsd:enumeration value="Johnson County Alternative School (058285050)"/>
          <xsd:enumeration value="Johnson County Middle School (058285060)"/>
          <xsd:enumeration value="Johnson Traditional Middle (056275470)"/>
          <xsd:enumeration value="Jones Fork Elementary School (060295255)"/>
          <xsd:enumeration value="Kammerer Middle (056275162)"/>
          <xsd:enumeration value="Kenneth D. King Middle School (084421035)"/>
          <xsd:enumeration value="Kenton CO Academies of Innovation &amp; Tech (059291903)"/>
          <xsd:enumeration value="Kentucky School for the Blind (056602176)"/>
          <xsd:enumeration value="Kentucky School for the Deaf (011603390)"/>
          <xsd:enumeration value="Kimper Elementary School (098491650)"/>
          <xsd:enumeration value="Knight Middle School (056275163)"/>
          <xsd:enumeration value="Knott County Area Technology Center (037777125)"/>
          <xsd:enumeration value="Knott County Central High School (060295265)"/>
          <xsd:enumeration value="Knox Appalachian School (061301022)"/>
          <xsd:enumeration value="Knox Central High School (061301410)"/>
          <xsd:enumeration value="Knox County Area Technology Center (037777126)"/>
          <xsd:enumeration value="Knox County Day Treatment (061301140)"/>
          <xsd:enumeration value="Knox County Learning Academy (061301150)"/>
          <xsd:enumeration value="Knox County Middle School (061301023)"/>
          <xsd:enumeration value="KY TECH - BARREN CO ATC (37777100)"/>
          <xsd:enumeration value="KY TECH - BELFRY ATC (37777101)"/>
          <xsd:enumeration value="KY TECH - BELL CO ATC (37777102)"/>
          <xsd:enumeration value="KY TECH - BOONE CO ATC (37777103)"/>
          <xsd:enumeration value="KY TECH - BREATHITT CO ATC (37777104)"/>
          <xsd:enumeration value="KY TECH - BRECKINRIDGE CO ATC (37777105)"/>
          <xsd:enumeration value="KY TECH - BULLITT CO ATC (37777106)"/>
          <xsd:enumeration value="KY TECH - BUTLER CO ATC (37777107)"/>
          <xsd:enumeration value="KY TECH - CALDWELL CO ATC (37777109)"/>
          <xsd:enumeration value="KY TECH - CAMPBELL CO ATC (37777108)"/>
          <xsd:enumeration value="KY TECH - CARROLL CO ATC (37777110)"/>
          <xsd:enumeration value="KY TECH - CASEY CO ATC (37777111)"/>
          <xsd:enumeration value="KY TECH - CLARK CO ATC (37777112)"/>
          <xsd:enumeration value="KY TECH - CLAY CO ATC (37777113)"/>
          <xsd:enumeration value="KY TECH - CLINTON CO ATC (37777114)"/>
          <xsd:enumeration value="KY TECH - CORBIN ATC (37777115)"/>
          <xsd:enumeration value="KY TECH - FLOYD CO ATC (37777116)"/>
          <xsd:enumeration value="KY TECH - FULTON CO ATC (37777117)"/>
          <xsd:enumeration value="KY TECH - GARRARD CO ATC (37777118)"/>
          <xsd:enumeration value="KY TECH - GREEN CO ATC (37777119)"/>
          <xsd:enumeration value="KY TECH - GREENUP CO ATC (37777120)"/>
          <xsd:enumeration value="KY TECH - HARRISON CO ATC (37777121)"/>
          <xsd:enumeration value="KY TECH - HUGHES JONES HARRODSBURG ATC (37777123)"/>
          <xsd:enumeration value="KY TECH - JACKSON CO ATC (37777124)"/>
          <xsd:enumeration value="KY TECH - KNOTT CO ATC (37777125)"/>
          <xsd:enumeration value="KY TECH - KNOX CO ATC (37777126)"/>
          <xsd:enumeration value="KY TECH - LAKE CUMBERLAND ATC (37777127)"/>
          <xsd:enumeration value="KY TECH - LEE CO ATC (37777128)"/>
          <xsd:enumeration value="KY TECH - LESLIE CO ATC (37777129)"/>
          <xsd:enumeration value="KY TECH - LETCHER CO ATC (37777130)"/>
          <xsd:enumeration value="KY TECH - LINCOLN CO ATC (37777131)"/>
          <xsd:enumeration value="KY TECH - MADISON CO ATC (37777132)"/>
          <xsd:enumeration value="KY TECH - MARION CO ATC (37777133)"/>
          <xsd:enumeration value="KY TECH - MARTIN CO ATC (37777134)"/>
          <xsd:enumeration value="KY TECH - MASON CO ATC (37777135)"/>
          <xsd:enumeration value="KY TECH - MAYFIELD GRAVES CO ATC (37777136)"/>
          <xsd:enumeration value="KY TECH - MEADE CO ATC (37777137)"/>
          <xsd:enumeration value="KY TECH - MILLARD ATC (37777138)"/>
          <xsd:enumeration value="KY TECH - MONROE CO ATC (37777139)"/>
          <xsd:enumeration value="KY TECH - MONTGOMERY CO ATC (37777140)"/>
          <xsd:enumeration value="KY TECH - MORGAN CO ATC (37777141)"/>
          <xsd:enumeration value="KY TECH - MURRAY CALLOWAY CO ATC (37777142)"/>
          <xsd:enumeration value="KY TECH - NELSON CO ATC (37777143)"/>
          <xsd:enumeration value="KY TECH - OHIO CO ATC (37777144)"/>
          <xsd:enumeration value="KY TECH - PADUCAH ATC (37777145)"/>
          <xsd:enumeration value="KY TECH - PULASKI CO ATC (37777147)"/>
          <xsd:enumeration value="KY TECH - ROCKCASTLE CO ATC (37777148)"/>
          <xsd:enumeration value="KY TECH - RUSSELL ATC (37777149)"/>
          <xsd:enumeration value="KY TECH - RUSSELLVILLE ATC (37777151)"/>
          <xsd:enumeration value="KY TECH - SHELBY CO ATC (37777152)"/>
          <xsd:enumeration value="KY TECH - WARREN CO ATC (37777153)"/>
          <xsd:enumeration value="KY TECH - WAYNE CO ATC (37777154)"/>
          <xsd:enumeration value="KY TECH - WEBSTER CO ATC ()"/>
          <xsd:enumeration value="Lafayette High School (034165060)"/>
          <xsd:enumeration value="Lake Cumberland Area Technology Center (037777127)"/>
          <xsd:enumeration value="Lake Cumberland Youth Development Center (116581170)"/>
          <xsd:enumeration value="Larry A. Ryle High School (008035071)"/>
          <xsd:enumeration value="LaRue County High School (062305040)"/>
          <xsd:enumeration value="LaRue County Middle School (062305045)"/>
          <xsd:enumeration value="Lassiter Middle School (056275133)"/>
          <xsd:enumeration value="Laurel Co Schools Center for Innovation (063311060)"/>
          <xsd:enumeration value="Laurel County Day Treatment (063311050)"/>
          <xsd:enumeration value="Lawrence County High School (064315260)"/>
          <xsd:enumeration value="Learning Academy (097485140)"/>
          <xsd:enumeration value="Leatherwood Elementary School (097485480)"/>
          <xsd:enumeration value="Lebanon Middle School (075375220)"/>
          <xsd:enumeration value="Lee County Area Technology Center (037777128)"/>
          <xsd:enumeration value="Lee County High School (065321050)"/>
          <xsd:enumeration value="Lee County Middle School (065321055)"/>
          <xsd:enumeration value="Leestown Middle School (034165065)"/>
          <xsd:enumeration value="Legrande Elementary School (050245050)"/>
          <xsd:enumeration value="Leslie County Area Technology Center (037777129)"/>
          <xsd:enumeration value="Leslie County High School (066325350)"/>
          <xsd:enumeration value="Leslie County Learning Center (066325070)"/>
          <xsd:enumeration value="Letcher County Alternative Education Ctr (067331055)"/>
          <xsd:enumeration value="Letcher County Area Technology Center (037777130)"/>
          <xsd:enumeration value="Letcher County Central High School (067331056)"/>
          <xsd:enumeration value="Letcher Middle School (067331355)"/>
          <xsd:enumeration value="Lewis County High School (068335120)"/>
          <xsd:enumeration value="Lewis County Middle School (068335100)"/>
          <xsd:enumeration value="Lewisburg Elementary School (071351014)"/>
          <xsd:enumeration value="Lexington Day Treatment (034165651)"/>
          <xsd:enumeration value="Lexington Trad Magnet School (034165067)"/>
          <xsd:enumeration value="Liberty High School (056275030)"/>
          <xsd:enumeration value="Lighthouse Academy (114571016)"/>
          <xsd:enumeration value="Lincoln County Area Technology Center (037777131)"/>
          <xsd:enumeration value="Lincoln County High School (069341095)"/>
          <xsd:enumeration value="Lincoln County Middle School (069341065)"/>
          <xsd:enumeration value="Lincoln Trail Behavioral Health Systems (047231979)"/>
          <xsd:enumeration value="Lincoln Village Reg Juvenile Det Ctr (047231975)"/>
          <xsd:enumeration value="Livingston Central High School (070345050)"/>
          <xsd:enumeration value="Livingston County Middle School (070345065)"/>
          <xsd:enumeration value="Lloyd High School (059157030)"/>
          <xsd:enumeration value="Locust Trace AgriScience Center (034165068)"/>
          <xsd:enumeration value="Logan County High School (071351140)"/>
          <xsd:enumeration value="Lone Jack School Center (007031250)"/>
          <xsd:enumeration value="Lone Oak Middle School (079395085)"/>
          <xsd:enumeration value="Louisa Middle School (064315200)"/>
          <xsd:enumeration value="Louisville Day Treatment (056275138)"/>
          <xsd:enumeration value="Louisville Male High School (056275047)"/>
          <xsd:enumeration value="Louisville Metro Youth Center (056275463)"/>
          <xsd:enumeration value="Ludlow High School (059354020)"/>
          <xsd:enumeration value="Lynn Camp Schools (061301450)"/>
          <xsd:enumeration value="Lyon County High School (072361070)"/>
          <xsd:enumeration value="Lyon County Middle School (072361023)"/>
          <xsd:enumeration value="Madison Central High School (073365050)"/>
          <xsd:enumeration value="Madison County Area Technology Center (037777132)"/>
          <xsd:enumeration value="Madison County Day Treatment (073365160)"/>
          <xsd:enumeration value="Madison Middle School (073365020)"/>
          <xsd:enumeration value="Madison Southern High School (073365150)"/>
          <xsd:enumeration value="Madisonville North Hopkins High School (054265145)"/>
          <xsd:enumeration value="Magoffin County High School (074371370)"/>
          <xsd:enumeration value="Marion County Area Technology Center (037777133)"/>
          <xsd:enumeration value="Marion County High School (075375515)"/>
          <xsd:enumeration value="Marshall County High School (076381088)"/>
          <xsd:enumeration value="Marshall County Technical Center (076381904)"/>
          <xsd:enumeration value="Martha Layne Collins High School (106531040)"/>
          <xsd:enumeration value="Martin County Area Technology Center (037777134)"/>
          <xsd:enumeration value="Martin County Middle School (077385330)"/>
          <xsd:enumeration value="Martin L King Acad for Excellence Alt (034165021)"/>
          <xsd:enumeration value="Mary Jo and William MacDonald Maryhurst (056275193)"/>
          <xsd:enumeration value="Mary Ryan Academy (056275458)"/>
          <xsd:enumeration value="Mason County Area Technology Center (037777135)"/>
          <xsd:enumeration value="Mason County High School (078391030)"/>
          <xsd:enumeration value="Mason County Middle School (078391050)"/>
          <xsd:enumeration value="Maurice Bowling Middle School (094471078)"/>
          <xsd:enumeration value="Mayfield High School (042392060)"/>
          <xsd:enumeration value="Mayfield Middle School (042392065)"/>
          <xsd:enumeration value="Mayfield Youth Development Center (042205011)"/>
          <xsd:enumeration value="Mayfield/Graves County Area Tech Center (037777136)"/>
          <xsd:enumeration value="McCracken County High School (079395015)"/>
          <xsd:enumeration value="McCracken Open Campus School (079395012)"/>
          <xsd:enumeration value="McCracken Regional School (079395013)"/>
          <xsd:enumeration value="McCreary Academy (080401012)"/>
          <xsd:enumeration value="McCreary Central High School (080401010)"/>
          <xsd:enumeration value="McCreary County Middle School (080401014)"/>
          <xsd:enumeration value="McDaniel Learning Center (063311016)"/>
          <xsd:enumeration value="Mckell Middle School (045221105)"/>
          <xsd:enumeration value="McLean County High School (081405065)"/>
          <xsd:enumeration value="McLean County Middle School (081405075)"/>
          <xsd:enumeration value="McNabb Middle School (087435070)"/>
          <xsd:enumeration value="Meade County Area Technology Center (037777137)"/>
          <xsd:enumeration value="Meade County High School (082411070)"/>
          <xsd:enumeration value="Meece Middle School (100536090)"/>
          <xsd:enumeration value="Memorial Elementary School (050245070)"/>
          <xsd:enumeration value="Menifee County High School (083415090)"/>
          <xsd:enumeration value="Menifee Elementary School (083415080)"/>
          <xsd:enumeration value="Mercer Central (084421040)"/>
          <xsd:enumeration value="Mercer County Day Treatment (084421027)"/>
          <xsd:enumeration value="Mercer County Senior High School (084421015)"/>
          <xsd:enumeration value="Metcalfe County High School (085425050)"/>
          <xsd:enumeration value="Metcalfe County Middle School (085425010)"/>
          <xsd:enumeration value="Meyzeek Middle School (056275340)"/>
          <xsd:enumeration value="Middlesboro Alternative School (007426023)"/>
          <xsd:enumeration value="Middlesboro High School (007426080)"/>
          <xsd:enumeration value="Middlesboro Middle School (007426040)"/>
          <xsd:enumeration value="Millard Area Technology Center (037777138)"/>
          <xsd:enumeration value="Millard School (098491059)"/>
          <xsd:enumeration value="Minor Daniels Academy (056275202)"/>
          <xsd:enumeration value="Model Laboratory High School (073365460)"/>
          <xsd:enumeration value="Model Laboratory Middle School (073365455)"/>
          <xsd:enumeration value="Monroe Co High (086431450)"/>
          <xsd:enumeration value="Monroe Co Middle (086431160)"/>
          <xsd:enumeration value="Monroe County Area Technology Center (037777139)"/>
          <xsd:enumeration value="Montgomery County Area Technology Center (037777140)"/>
          <xsd:enumeration value="Montgomery County High School (087435040)"/>
          <xsd:enumeration value="Moore Traditional School (056275155)"/>
          <xsd:enumeration value="Morehead Youth Development Center (103515130)"/>
          <xsd:enumeration value="Morgan County Area Technology Center (037777141)"/>
          <xsd:enumeration value="Morgan County High School (088441150)"/>
          <xsd:enumeration value="Morgan County Middle School (088441140)"/>
          <xsd:enumeration value="Morton Middle School (034165076)"/>
          <xsd:enumeration value="Mountain View Elementary (066325300)"/>
          <xsd:enumeration value="MT. Washington Middle School (015071050)"/>
          <xsd:enumeration value="Muhlenberg County Career &amp; Tech Center (089445902)"/>
          <xsd:enumeration value="Muhlenberg County High School (089445175)"/>
          <xsd:enumeration value="Muhlenberg North Middle (089445150)"/>
          <xsd:enumeration value="Muhlenberg South Middle School (089445045)"/>
          <xsd:enumeration value="Mulberry Helm Education Center (047231175)"/>
          <xsd:enumeration value="Mullins Elementary School (098491950)"/>
          <xsd:enumeration value="Munfordville Elementary School (050245090)"/>
          <xsd:enumeration value="Murray High School (018446050)"/>
          <xsd:enumeration value="Murray Middle School (018446030)"/>
          <xsd:enumeration value="Murray/Calloway County Area Tech Center (037777142)"/>
          <xsd:enumeration value="Myers Middle School (056275159)"/>
          <xsd:enumeration value="Nelson County Area Technology Center (037777143)"/>
          <xsd:enumeration value="Nelson County High School (090451100)"/>
          <xsd:enumeration value="Newburg Middle School (056275041)"/>
          <xsd:enumeration value="Newport Adult Learning Center (019452025)"/>
          <xsd:enumeration value="Newport High School (019452070)"/>
          <xsd:enumeration value="Newport Middle School (019452080)"/>
          <xsd:enumeration value="Nicholas County High School (091455030)"/>
          <xsd:enumeration value="Noe Middle (056275435)"/>
          <xsd:enumeration value="North Bullitt High School (015071075)"/>
          <xsd:enumeration value="North Hardin High School (047231075)"/>
          <xsd:enumeration value="North Laurel High School (063311205)"/>
          <xsd:enumeration value="North Laurel Middle School (063311200)"/>
          <xsd:enumeration value="North Marshall Middle School (076381090)"/>
          <xsd:enumeration value="North Middle School (047231080)"/>
          <xsd:enumeration value="North Oldham High School (093465012)"/>
          <xsd:enumeration value="North Oldham Middle School (093465350)"/>
          <xsd:enumeration value="North Washington Elementary School (115575031)"/>
          <xsd:enumeration value="Northern Ky Youth Dev Center (059291055)"/>
          <xsd:enumeration value="Northern Middle School (100501395)"/>
          <xsd:enumeration value="Northpoint Academy (098491010)"/>
          <xsd:enumeration value="Ockerman Middle School (008035085)"/>
          <xsd:enumeration value="Ohio County Alternative Learning Program (092461012)"/>
          <xsd:enumeration value="Ohio County Area Technology Center (037777144)"/>
          <xsd:enumeration value="Ohio County Day Treatment (092461011)"/>
          <xsd:enumeration value="Ohio County High School (092461155)"/>
          <xsd:enumeration value="Ohio County Middle School (092461110)"/>
          <xsd:enumeration value="Old Kentucky Home Middle School (090451090)"/>
          <xsd:enumeration value="Oldham County High School (093465060)"/>
          <xsd:enumeration value="Oldham County Middle School (093465070)"/>
          <xsd:enumeration value="Olmstead Elementary School (071351016)"/>
          <xsd:enumeration value="Opportunity Middle College (034165899)"/>
          <xsd:enumeration value="Otter Creek Academy (116581180)"/>
          <xsd:enumeration value="Owen County High School (094471080)"/>
          <xsd:enumeration value="Owensboro High School (030472110)"/>
          <xsd:enumeration value="Owensboro Innovation Academy (030472116)"/>
          <xsd:enumeration value="Owensboro Middle School North (030472108)"/>
          <xsd:enumeration value="Owensboro Treatment Center (030145160)"/>
          <xsd:enumeration value="Owsley County High School (095475080)"/>
          <xsd:enumeration value="Paducah Area Technology Center (037777145)"/>
          <xsd:enumeration value="Paducah Middle School (079476010)"/>
          <xsd:enumeration value="Paducah Tilghman High School (079476170)"/>
          <xsd:enumeration value="Page School Center (007031013)"/>
          <xsd:enumeration value="Paintsville High School (058477020)"/>
          <xsd:enumeration value="Paris High School (009478020)"/>
          <xsd:enumeration value="Paris Middle School (009478030)"/>
          <xsd:enumeration value="Pathway Academy High School (028135022)"/>
          <xsd:enumeration value="Paul G. Blazer High School (010012010)"/>
          <xsd:enumeration value="Paul Laurence Dunbar High School (034165200)"/>
          <xsd:enumeration value="Peace Academy (056275784)"/>
          <xsd:enumeration value="Pendleton County High School (096481070)"/>
          <xsd:enumeration value="Perry County Alternative School (097485190)"/>
          <xsd:enumeration value="Perry County Central High School (097485250)"/>
          <xsd:enumeration value="Phelps Day Treatment (098491450)"/>
          <xsd:enumeration value="Phelps High School (098491954)"/>
          <xsd:enumeration value="Phillip Sharp Middle School (096481061)"/>
          <xsd:enumeration value="Phoenix Academy (025121013)"/>
          <xsd:enumeration value="Pike County Central High School (098491190)"/>
          <xsd:enumeration value="Pikeville High School (098492030)"/>
          <xsd:enumeration value="Pineville Independent School (007493030)"/>
          <xsd:enumeration value="Pleasure Ridge Park High (056275075)"/>
          <xsd:enumeration value="Powell County Academy (099495012)"/>
          <xsd:enumeration value="Powell County High School (099495040)"/>
          <xsd:enumeration value="Powell County Middle School (099495015)"/>
          <xsd:enumeration value="Prestonsburg High School (036175850)"/>
          <xsd:enumeration value="Pulaski County Area Technology Center (037777147)"/>
          <xsd:enumeration value="Pulaski County High School (100501380)"/>
          <xsd:enumeration value="Pulaski Somerset Day Treatment (100501071)"/>
          <xsd:enumeration value="Raceland-Worthington High School (045502020)"/>
          <xsd:enumeration value="Ramey-Estep High School (010045085)"/>
          <xsd:enumeration value="Ramsey Middle School (056275219)"/>
          <xsd:enumeration value="Randall K. Cooper High School (008035015)"/>
          <xsd:enumeration value="Rector A. Jones Middle School (008035020)"/>
          <xsd:enumeration value="Regional Programs School (019147120)"/>
          <xsd:enumeration value="Reidland Middle School (079395115)"/>
          <xsd:enumeration value="Renaissance Learning Center (036175050)"/>
          <xsd:enumeration value="Right Fork School Center (007031345)"/>
          <xsd:enumeration value="Rivendell Elementary (114571300)"/>
          <xsd:enumeration value="Rivendell High School (114571305)"/>
          <xsd:enumeration value="Riverview Opportunity Center (015071110)"/>
          <xsd:enumeration value="Robert D. Campbell Jr. High (025121023)"/>
          <xsd:enumeration value="Robert W Combs Elementary School (097485635)"/>
          <xsd:enumeration value="Robertson County School (101505010)"/>
          <xsd:enumeration value="Robinson Elementary School (097485640)"/>
          <xsd:enumeration value="Rockcastle Academy for Academic Ach (102511022)"/>
          <xsd:enumeration value="Rockcastle County Area Technology Center (037777148)"/>
          <xsd:enumeration value="Rockcastle County High School (102511310)"/>
          <xsd:enumeration value="Rockcastle County Middle School (102511100)"/>
          <xsd:enumeration value="Rosspoint Elementary School (048235540)"/>
          <xsd:enumeration value="Rowan County Middle School (103515210)"/>
          <xsd:enumeration value="Rowan County Senior High School (103515180)"/>
          <xsd:enumeration value="Royal Spring Middle School (105525013)"/>
          <xsd:enumeration value="Russell Area Technology Center (037777149)"/>
          <xsd:enumeration value="Russell County High School (104521240)"/>
          <xsd:enumeration value="Russell County Middle School (104521260)"/>
          <xsd:enumeration value="Russell High School (045522050)"/>
          <xsd:enumeration value="Russell Middle School (045522060)"/>
          <xsd:enumeration value="Russellville Area Technology Center (037777151)"/>
          <xsd:enumeration value="Russellville Junior/Senior High School (071523030)"/>
          <xsd:enumeration value="Safe Harbor Academy (120601013)"/>
          <xsd:enumeration value="Saint Charles Middle School (075375090)"/>
          <xsd:enumeration value="Scapa At Bluegrass (034165018)"/>
          <xsd:enumeration value="Science Hill Elementary School (100524010)"/>
          <xsd:enumeration value="Scott County High School (105525040)"/>
          <xsd:enumeration value="Scott County Middle School (105525060)"/>
          <xsd:enumeration value="Scott County Ninth Grade School (105525045)"/>
          <xsd:enumeration value="Scott High School (059291120)"/>
          <xsd:enumeration value="Sebastian Middle School (013061390)"/>
          <xsd:enumeration value="Second Chance Academy (006025012)"/>
          <xsd:enumeration value="Second Street School (037177050)"/>
          <xsd:enumeration value="Seneca High (056275073)"/>
          <xsd:enumeration value="Shelby Co Education Center at Cropper (106531170)"/>
          <xsd:enumeration value="Shelby County Area Technology Center (037777152)"/>
          <xsd:enumeration value="Shelby County East Middle School (106531110)"/>
          <xsd:enumeration value="Shelby County High School (106531090)"/>
          <xsd:enumeration value="Shelby County West Middle School (106531080)"/>
          <xsd:enumeration value="Shelby Valley Day Treatment (098491200)"/>
          <xsd:enumeration value="Shelby Valley High School (098491980)"/>
          <xsd:enumeration value="Sheldon Clark High School (077385250)"/>
          <xsd:enumeration value="Silver Grove School (019533012)"/>
          <xsd:enumeration value="Simon Kenton High School (059291090)"/>
          <xsd:enumeration value="Simons Middle School (035171030)"/>
          <xsd:enumeration value="Somerset High School (100536070)"/>
          <xsd:enumeration value="South Floyd High/Middle School (036175150)"/>
          <xsd:enumeration value="South Hopkins Middle School (054265185)"/>
          <xsd:enumeration value="South Laurel High School (063311210)"/>
          <xsd:enumeration value="South Laurel Middle School (063311040)"/>
          <xsd:enumeration value="South Marshall Middle School (076381110)"/>
          <xsd:enumeration value="South Oldham High School (093465095)"/>
          <xsd:enumeration value="South Oldham Middle School (093465090)"/>
          <xsd:enumeration value="South Park TAPP (056275050)"/>
          <xsd:enumeration value="South Warren High School (114571003)"/>
          <xsd:enumeration value="South Warren Middle School (114571002)"/>
          <xsd:enumeration value="Southern High School (056275031)"/>
          <xsd:enumeration value="Southern Middle School (034165525)"/>
          <xsd:enumeration value="Southern Middle School (100501390)"/>
          <xsd:enumeration value="Southgate Public School (019537010)"/>
          <xsd:enumeration value="Southside Technical Center (034165904)"/>
          <xsd:enumeration value="Southwestern High School (100501400)"/>
          <xsd:enumeration value="Spectrum Care Academy (047231982)"/>
          <xsd:enumeration value="Spencer County High School (108541050)"/>
          <xsd:enumeration value="Spencer County Middle School (108541041)"/>
          <xsd:enumeration value="Spring Meadows (015071032)"/>
          <xsd:enumeration value="St Joseph Children's Home (056275029)"/>
          <xsd:enumeration value="Star Academy High School (076381018)"/>
          <xsd:enumeration value="---State Total--- ()"/>
          <xsd:enumeration value="STEAM Academy (034165130)"/>
          <xsd:enumeration value="Stinnett Elementary School (066325570)"/>
          <xsd:enumeration value="Stuart Middle (056275144)"/>
          <xsd:enumeration value="Stuart Pepper Middle School (082411015)"/>
          <xsd:enumeration value="Success Academy (005197002)"/>
          <xsd:enumeration value="Success Academy (119595312)"/>
          <xsd:enumeration value="Summit View Academy (059291475)"/>
          <xsd:enumeration value="Sunrise Children's Services - Morehead (103515131)"/>
          <xsd:enumeration value="Talton K Stone Middle School (047152035)"/>
          <xsd:enumeration value="Tates Creek High School (034165105)"/>
          <xsd:enumeration value="Tates Creek Middle School (034165100)"/>
          <xsd:enumeration value="Taylor County High School (109545030)"/>
          <xsd:enumeration value="Taylor County Middle School (109545040)"/>
          <xsd:enumeration value="The Academy (037181011)"/>
          <xsd:enumeration value="The Academy @ Shawnee (056275590)"/>
          <xsd:enumeration value="The Academy at 11th Street (114042098)"/>
          <xsd:enumeration value="The Brook-Dupont (056275019)"/>
          <xsd:enumeration value="The Brook-KMI (056275020)"/>
          <xsd:enumeration value="The Craft Academy for Excellence in Science and Mathematics (103610300)"/>
          <xsd:enumeration value="The Life Connection (062305100)"/>
          <xsd:enumeration value="The New Haven School (090451011)"/>
          <xsd:enumeration value="The Phoenix School of Discovery (056275201)"/>
          <xsd:enumeration value="The Providence School (057281023)"/>
          <xsd:enumeration value="The Renaissance Center (089445035)"/>
          <xsd:enumeration value="The Robert L. Arvin Education Center (093465905)"/>
          <xsd:enumeration value="The Stables (034165054)"/>
          <xsd:enumeration value="The Sterling School (087435080)"/>
          <xsd:enumeration value="Thomas Jefferson Middle (056275090)"/>
          <xsd:enumeration value="Thomas Nelson High School (090451101)"/>
          <xsd:enumeration value="Tichenor Middle School (059157060)"/>
          <xsd:enumeration value="Todd County Central High School (110551095)"/>
          <xsd:enumeration value="Todd County Middle School (110551080)"/>
          <xsd:enumeration value="Transformational Learning Center (059134013)"/>
          <xsd:enumeration value="Trigg County High School (111555070)"/>
          <xsd:enumeration value="Trigg County Middle School (111555050)"/>
          <xsd:enumeration value="Trimble County High School (112561030)"/>
          <xsd:enumeration value="Trimble County Middle School (112561015)"/>
          <xsd:enumeration value="Turkey Foot Middle School (059291103)"/>
          <xsd:enumeration value="Twenhofel Middle School (059291105)"/>
          <xsd:enumeration value="U OF L Pact Program (056275124)"/>
          <xsd:enumeration value="Union County Area Vocational Ed Center (113565902)"/>
          <xsd:enumeration value="Union County High School (113565065)"/>
          <xsd:enumeration value="Union County Learning Academy (113565021)"/>
          <xsd:enumeration value="Union County Middle School (113565055)"/>
          <xsd:enumeration value="Valley Elementary School (098491060)"/>
          <xsd:enumeration value="Valley High School (030145170)"/>
          <xsd:enumeration value="Valley High School (056275033)"/>
          <xsd:enumeration value="Valley View Education Center (047152041)"/>
          <xsd:enumeration value="Viper Elementary School (097485890)"/>
          <xsd:enumeration value="W B Muncy Elementary School (066325420)"/>
          <xsd:enumeration value="Waggener High School (056275051)"/>
          <xsd:enumeration value="WALLER ENVIRONMENTAL (056275034)"/>
          <xsd:enumeration value="Wallins Elementary School (048235640)"/>
          <xsd:enumeration value="Walton-Verona High School (008567020)"/>
          <xsd:enumeration value="Walton-Verona Middle School (008567015)"/>
          <xsd:enumeration value="Warren Central High School (114571210)"/>
          <xsd:enumeration value="Warren Co. Area Technology Center (037777153)"/>
          <xsd:enumeration value="Warren County Day Treatment (114571455)"/>
          <xsd:enumeration value="Warren East High School (114571220)"/>
          <xsd:enumeration value="Warren East Middle School (114571205)"/>
          <xsd:enumeration value="Warren Regional Juvenile Detention Ctr (114042013)"/>
          <xsd:enumeration value="Washington County High School (115575074)"/>
          <xsd:enumeration value="Washington County Middle School (115575034)"/>
          <xsd:enumeration value="Wayne County Area Technology Center (037777154)"/>
          <xsd:enumeration value="Wayne County High School (116581200)"/>
          <xsd:enumeration value="Wayne County Learning Academy (116581060)"/>
          <xsd:enumeration value="Wayne County Middle School (116581051)"/>
          <xsd:enumeration value="Webster County Area Technology Center (037777155)"/>
          <xsd:enumeration value="Webster County High School (117585130)"/>
          <xsd:enumeration value="Webster County Middle School (117585125)"/>
          <xsd:enumeration value="West Carter County High School (022105500)"/>
          <xsd:enumeration value="West Carter Middle School (022105505)"/>
          <xsd:enumeration value="West Hardin Middle School (047231168)"/>
          <xsd:enumeration value="West Hopkins School (054265006)"/>
          <xsd:enumeration value="West Jessamine High School (057281019)"/>
          <xsd:enumeration value="West Jessamine Middle School (057281026)"/>
          <xsd:enumeration value="West Point Elementary School (047586010)"/>
          <xsd:enumeration value="Western High School (056275084)"/>
          <xsd:enumeration value="Western Hills High School (037181070)"/>
          <xsd:enumeration value="Western Middle (056275710)"/>
          <xsd:enumeration value="Westport Middle School (056275077)"/>
          <xsd:enumeration value="Westport TAPP (056275916)"/>
          <xsd:enumeration value="Whitesburg Middle School (067331710)"/>
          <xsd:enumeration value="Whitley County Alternative School (118591225)"/>
          <xsd:enumeration value="Whitley County High School (118591430)"/>
          <xsd:enumeration value="Whitley County Middle School (118591435)"/>
          <xsd:enumeration value="Willard Elementary School (097485895)"/>
          <xsd:enumeration value="Williamsburg Center of Progressive Ed (118592011)"/>
          <xsd:enumeration value="Williamsburg City School (118592012)"/>
          <xsd:enumeration value="Williamstown Jr. High (041593020)"/>
          <xsd:enumeration value="Williamstown Sr. High (041593030)"/>
          <xsd:enumeration value="Winburn Middle School (034165245)"/>
          <xsd:enumeration value="Wolfe County High School (119595320)"/>
          <xsd:enumeration value="Wolfe County Middle School (119595315)"/>
          <xsd:enumeration value="Woodford County High School (120601084)"/>
          <xsd:enumeration value="Woodford County Middle School (120601085)"/>
          <xsd:enumeration value="Woodland Middle School (059291108)"/>
          <xsd:enumeration value="Woodsbend Youth Development Center (088441230)"/>
          <xsd:enumeration value="Wurtland Middle School (045221024)"/>
          <xsd:enumeration value="Yellow Creek School Center (007031390)"/>
          <xsd:enumeration value="Zoneton Middle School (015071007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C25B7A3-6A0B-4D03-9B90-69669983E2A3}">
  <ds:schemaRefs>
    <ds:schemaRef ds:uri="http://schemas.microsoft.com/office/2006/metadata/properties"/>
    <ds:schemaRef ds:uri="http://schemas.microsoft.com/office/infopath/2007/PartnerControls"/>
    <ds:schemaRef ds:uri="e7164951-9c56-4c2a-9989-5893ffc110db"/>
  </ds:schemaRefs>
</ds:datastoreItem>
</file>

<file path=customXml/itemProps2.xml><?xml version="1.0" encoding="utf-8"?>
<ds:datastoreItem xmlns:ds="http://schemas.openxmlformats.org/officeDocument/2006/customXml" ds:itemID="{919832B9-2BB9-46AA-A44B-3D2C45F8208E}"/>
</file>

<file path=customXml/itemProps3.xml><?xml version="1.0" encoding="utf-8"?>
<ds:datastoreItem xmlns:ds="http://schemas.openxmlformats.org/officeDocument/2006/customXml" ds:itemID="{A0D2B3F4-A42A-4EDC-BFC5-6229EE6DFEA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2E8B57-8A3E-415C-B729-C3CEBD7E43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Standard 5-Day Schedule</vt:lpstr>
      <vt:lpstr>Basic Block Schedule (A-B)</vt:lpstr>
      <vt:lpstr>Variable Class Time Schedule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cwchristi</dc:creator>
  <cp:lastModifiedBy>Christian, Claude - Division of Technical Schools and </cp:lastModifiedBy>
  <dcterms:created xsi:type="dcterms:W3CDTF">2021-07-26T16:19:07Z</dcterms:created>
  <dcterms:modified xsi:type="dcterms:W3CDTF">2022-09-01T14:21:48Z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0x0101001BEB557DBE01834EAB47A683706DCD5B00BAD41F222D720B4C92957592AF201BE4</vt:lpwstr>
  </property>
  <property fmtid="{D5CDD505-2E9C-101B-9397-08002B2CF9AE}" pid="3" name="_dlc_DocIdItemGuid">
    <vt:lpwstr>dd6cfbb5-d1c5-496c-9237-f685ffc36d42</vt:lpwstr>
  </property>
</Properties>
</file>