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metadata.xml" ContentType="application/vnd.openxmlformats-officedocument.spreadsheetml.sheetMetadata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urriculumassoc.sharepoint.com/teams/FulfillmentOperations/Shared Documents/Order Management/Order Feeds and MOIs/KDE Brigance/2023/"/>
    </mc:Choice>
  </mc:AlternateContent>
  <xr:revisionPtr revIDLastSave="37" documentId="8_{36CB6AD7-D817-4FF5-9BB3-38B2CCC1F6E5}" xr6:coauthVersionLast="47" xr6:coauthVersionMax="47" xr10:uidLastSave="{EEE58231-64AC-4774-BA65-FA2E73C8390D}"/>
  <workbookProtection workbookAlgorithmName="SHA-512" workbookHashValue="jGrAAOF25OWsLvqVPtxyuhU0qY2UavyhjXPYTfIPP38a94VDXZBkC+JiyXpr+CVozRxCmE1THxKxrQUVp1zxiQ==" workbookSaltValue="VR/04ae7jUhXf5TpkoaE0w==" workbookSpinCount="100000" lockStructure="1"/>
  <bookViews>
    <workbookView xWindow="-23640" yWindow="885" windowWidth="22500" windowHeight="13515" tabRatio="909" xr2:uid="{00000000-000D-0000-FFFF-FFFF00000000}"/>
  </bookViews>
  <sheets>
    <sheet name="Instructions" sheetId="27" r:id="rId1"/>
    <sheet name="1 - Quantities" sheetId="23" r:id="rId2"/>
    <sheet name="2 - Shipping" sheetId="24" r:id="rId3"/>
    <sheet name="District Information" sheetId="20" state="hidden" r:id="rId4"/>
    <sheet name="Addresses" sheetId="29" state="hidden" r:id="rId5"/>
  </sheets>
  <definedNames>
    <definedName name="_xlnm._FilterDatabase" localSheetId="4" hidden="1">Addresses!$A$1:$P$903</definedName>
    <definedName name="_xlnm._FilterDatabase" localSheetId="3" hidden="1">'District Information'!$U$1:$AI$728</definedName>
    <definedName name="addon_length">#REF!</definedName>
    <definedName name="all_states">#REF!</definedName>
    <definedName name="blank">#REF!</definedName>
    <definedName name="both">#REF!</definedName>
    <definedName name="bundle">#REF!</definedName>
    <definedName name="choices_bundles">#REF!</definedName>
    <definedName name="choices_years">#REF!</definedName>
    <definedName name="district_dt">#REF!</definedName>
    <definedName name="district_name">#REF!</definedName>
    <definedName name="districts" localSheetId="4">Addresses!#REF!</definedName>
    <definedName name="districts">'District Information'!$A$2:$A$173</definedName>
    <definedName name="districts_all">#REF!</definedName>
    <definedName name="districts_global">#REF!</definedName>
    <definedName name="empty">#REF!</definedName>
    <definedName name="iSubject">#REF!</definedName>
    <definedName name="math">#REF!</definedName>
    <definedName name="MR">#REF!</definedName>
    <definedName name="MRBoth">#REF!</definedName>
    <definedName name="_xlnm.Print_Area" localSheetId="1">'1 - Quantities'!$A$1:$E$45</definedName>
    <definedName name="_xlnm.Print_Area" localSheetId="2">'2 - Shipping'!$A$1:$H$45</definedName>
    <definedName name="_xlnm.Print_Area" localSheetId="0">Instructions!$A$1:$H$20</definedName>
    <definedName name="reading">#REF!</definedName>
    <definedName name="rSubject">#REF!</definedName>
    <definedName name="schools_global">#REF!</definedName>
    <definedName name="schools_name">#REF!</definedName>
    <definedName name="ship">#REF!</definedName>
    <definedName name="shipping">#REF!</definedName>
    <definedName name="shippingchoices">'2 - Shipping'!$O$13:$O$15</definedName>
    <definedName name="state_dt">#REF!</definedName>
    <definedName name="state_global">#REF!</definedName>
    <definedName name="states">#REF!</definedName>
    <definedName name="states_all">#REF!</definedName>
    <definedName name="student_bundles">#REF!</definedName>
    <definedName name="student_grades">#REF!</definedName>
    <definedName name="student_item_numbers">#REF!</definedName>
    <definedName name="student_payments">#REF!</definedName>
    <definedName name="student_prices">#REF!</definedName>
    <definedName name="student_terms">#REF!</definedName>
    <definedName name="Subject">#REF!</definedName>
    <definedName name="subject1">#REF!</definedName>
    <definedName name="subject2">#REF!</definedName>
    <definedName name="teacher_grades">#REF!</definedName>
    <definedName name="teacher_item_numbers">#REF!</definedName>
    <definedName name="teacher_prices">#REF!</definedName>
    <definedName name="teacher_terms">#REF!</definedName>
    <definedName name="teacher_types">#REF!</definedName>
    <definedName name="yes_no">#REF!</definedName>
    <definedName name="YesNo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3" l="1" a="1"/>
  <c r="F23" i="23" s="1"/>
  <c r="F21" i="23" a="1"/>
  <c r="F21" i="23" s="1"/>
  <c r="F22" i="23" a="1"/>
  <c r="F22" i="23" s="1"/>
  <c r="F24" i="23" a="1"/>
  <c r="F24" i="23"/>
  <c r="F25" i="23" a="1"/>
  <c r="F25" i="23" s="1"/>
  <c r="F26" i="23" a="1"/>
  <c r="F26" i="23" s="1"/>
  <c r="F27" i="23" a="1"/>
  <c r="F27" i="23" s="1"/>
  <c r="F28" i="23" a="1"/>
  <c r="F28" i="23"/>
  <c r="F29" i="23" a="1"/>
  <c r="F29" i="23" s="1"/>
  <c r="F30" i="23" a="1"/>
  <c r="F30" i="23" s="1"/>
  <c r="F31" i="23" a="1"/>
  <c r="F31" i="23" s="1"/>
  <c r="F32" i="23" a="1"/>
  <c r="F32" i="23"/>
  <c r="F33" i="23" a="1"/>
  <c r="F33" i="23" s="1"/>
  <c r="F34" i="23" a="1"/>
  <c r="F34" i="23" s="1"/>
  <c r="F35" i="23" a="1"/>
  <c r="F35" i="23" s="1"/>
  <c r="F36" i="23" a="1"/>
  <c r="F36" i="23"/>
  <c r="F37" i="23" a="1"/>
  <c r="F37" i="23" s="1"/>
  <c r="F38" i="23" a="1"/>
  <c r="F38" i="23" s="1"/>
  <c r="F39" i="23" a="1"/>
  <c r="F39" i="23" s="1"/>
  <c r="F40" i="23" a="1"/>
  <c r="F40" i="23"/>
  <c r="F41" i="23" a="1"/>
  <c r="F41" i="23" s="1"/>
  <c r="F42" i="23" a="1"/>
  <c r="F42" i="23" s="1"/>
  <c r="F43" i="23" a="1"/>
  <c r="F43" i="23" s="1"/>
  <c r="F44" i="23" a="1"/>
  <c r="F44" i="23"/>
  <c r="F45" i="23" a="1"/>
  <c r="F45" i="23" s="1"/>
  <c r="F46" i="23" a="1"/>
  <c r="F46" i="23"/>
  <c r="F47" i="23" a="1"/>
  <c r="F47" i="23" s="1"/>
  <c r="F48" i="23" a="1"/>
  <c r="F48" i="23"/>
  <c r="F49" i="23" a="1"/>
  <c r="F49" i="23" s="1"/>
  <c r="F50" i="23" a="1"/>
  <c r="F50" i="23" s="1"/>
  <c r="F51" i="23" a="1"/>
  <c r="F51" i="23" s="1"/>
  <c r="F52" i="23" a="1"/>
  <c r="F52" i="23"/>
  <c r="F53" i="23" a="1"/>
  <c r="F53" i="23" s="1"/>
  <c r="F54" i="23" a="1"/>
  <c r="F54" i="23" s="1"/>
  <c r="F55" i="23" a="1"/>
  <c r="F55" i="23" s="1"/>
  <c r="F56" i="23" a="1"/>
  <c r="F56" i="23"/>
  <c r="F57" i="23" a="1"/>
  <c r="F57" i="23" s="1"/>
  <c r="F58" i="23" a="1"/>
  <c r="F58" i="23" s="1"/>
  <c r="F59" i="23" a="1"/>
  <c r="F59" i="23" s="1"/>
  <c r="F60" i="23" a="1"/>
  <c r="F60" i="23"/>
  <c r="F61" i="23" a="1"/>
  <c r="F61" i="23" s="1"/>
  <c r="F62" i="23" a="1"/>
  <c r="F62" i="23" s="1"/>
  <c r="F63" i="23" a="1"/>
  <c r="F63" i="23" s="1"/>
  <c r="F64" i="23" a="1"/>
  <c r="F64" i="23"/>
  <c r="F65" i="23" a="1"/>
  <c r="F65" i="23" s="1"/>
  <c r="F66" i="23" a="1"/>
  <c r="F66" i="23" s="1"/>
  <c r="F67" i="23" a="1"/>
  <c r="F67" i="23" s="1"/>
  <c r="F68" i="23" a="1"/>
  <c r="F68" i="23"/>
  <c r="F69" i="23" a="1"/>
  <c r="F69" i="23" s="1"/>
  <c r="F70" i="23" a="1"/>
  <c r="F70" i="23" s="1"/>
  <c r="F71" i="23" a="1"/>
  <c r="F71" i="23" s="1"/>
  <c r="F72" i="23" a="1"/>
  <c r="F72" i="23"/>
  <c r="F73" i="23" a="1"/>
  <c r="F73" i="23" s="1"/>
  <c r="F74" i="23" a="1"/>
  <c r="F74" i="23" s="1"/>
  <c r="F75" i="23" a="1"/>
  <c r="F75" i="23" s="1"/>
  <c r="F76" i="23" a="1"/>
  <c r="F76" i="23"/>
  <c r="F77" i="23" a="1"/>
  <c r="F77" i="23" s="1"/>
  <c r="F78" i="23" a="1"/>
  <c r="F78" i="23" s="1"/>
  <c r="F79" i="23" a="1"/>
  <c r="F79" i="23" s="1"/>
  <c r="F80" i="23" a="1"/>
  <c r="F80" i="23"/>
  <c r="F81" i="23" a="1"/>
  <c r="F81" i="23" s="1"/>
  <c r="F82" i="23" a="1"/>
  <c r="F82" i="23" s="1"/>
  <c r="F83" i="23" a="1"/>
  <c r="F83" i="23" s="1"/>
  <c r="F84" i="23" a="1"/>
  <c r="F84" i="23"/>
  <c r="F85" i="23" a="1"/>
  <c r="F85" i="23" s="1"/>
  <c r="F86" i="23" a="1"/>
  <c r="F86" i="23" s="1"/>
  <c r="F87" i="23" a="1"/>
  <c r="F87" i="23" s="1"/>
  <c r="F88" i="23" a="1"/>
  <c r="F88" i="23"/>
  <c r="F89" i="23" a="1"/>
  <c r="F89" i="23" s="1"/>
  <c r="F90" i="23" a="1"/>
  <c r="F90" i="23" s="1"/>
  <c r="F91" i="23" a="1"/>
  <c r="F91" i="23" s="1"/>
  <c r="F92" i="23" a="1"/>
  <c r="F92" i="23"/>
  <c r="F93" i="23" a="1"/>
  <c r="F93" i="23" s="1"/>
  <c r="F94" i="23" a="1"/>
  <c r="F94" i="23" s="1"/>
  <c r="F95" i="23" a="1"/>
  <c r="F95" i="23" s="1"/>
  <c r="F96" i="23" a="1"/>
  <c r="F96" i="23"/>
  <c r="F97" i="23" a="1"/>
  <c r="F97" i="23" s="1"/>
  <c r="F98" i="23" a="1"/>
  <c r="F98" i="23" s="1"/>
  <c r="F99" i="23" a="1"/>
  <c r="F99" i="23" s="1"/>
  <c r="F100" i="23" a="1"/>
  <c r="F100" i="23"/>
  <c r="F101" i="23" a="1"/>
  <c r="F101" i="23" s="1"/>
  <c r="F102" i="23" a="1"/>
  <c r="F102" i="23" s="1"/>
  <c r="F103" i="23" a="1"/>
  <c r="F103" i="23" s="1"/>
  <c r="F104" i="23" a="1"/>
  <c r="F104" i="23"/>
  <c r="F105" i="23" a="1"/>
  <c r="F105" i="23" s="1"/>
  <c r="F106" i="23" a="1"/>
  <c r="F106" i="23" s="1"/>
  <c r="F107" i="23" a="1"/>
  <c r="F107" i="23" s="1"/>
  <c r="F108" i="23" a="1"/>
  <c r="F108" i="23"/>
  <c r="F109" i="23" a="1"/>
  <c r="F109" i="23" s="1"/>
  <c r="F110" i="23" a="1"/>
  <c r="F110" i="23" s="1"/>
  <c r="F111" i="23" a="1"/>
  <c r="F111" i="23" s="1"/>
  <c r="F112" i="23" a="1"/>
  <c r="F112" i="23"/>
  <c r="F113" i="23" a="1"/>
  <c r="F113" i="23" s="1"/>
  <c r="F114" i="23" a="1"/>
  <c r="F114" i="23" s="1"/>
  <c r="F115" i="23" a="1"/>
  <c r="F115" i="23" s="1"/>
  <c r="F116" i="23" a="1"/>
  <c r="F116" i="23"/>
  <c r="F117" i="23" a="1"/>
  <c r="F117" i="23" s="1"/>
  <c r="F118" i="23" a="1"/>
  <c r="F118" i="23" s="1"/>
  <c r="F119" i="23" a="1"/>
  <c r="F119" i="23" s="1"/>
  <c r="F120" i="23" a="1"/>
  <c r="F120" i="23"/>
  <c r="F121" i="23" a="1"/>
  <c r="F121" i="23" s="1"/>
  <c r="F122" i="23" a="1"/>
  <c r="F122" i="23" s="1"/>
  <c r="F123" i="23" a="1"/>
  <c r="F123" i="23" s="1"/>
  <c r="F124" i="23" a="1"/>
  <c r="F124" i="23"/>
  <c r="F125" i="23" a="1"/>
  <c r="F125" i="23" s="1"/>
  <c r="F126" i="23" a="1"/>
  <c r="F126" i="23" s="1"/>
  <c r="F127" i="23" a="1"/>
  <c r="F127" i="23" s="1"/>
  <c r="F128" i="23" a="1"/>
  <c r="F128" i="23"/>
  <c r="F129" i="23" a="1"/>
  <c r="F129" i="23" s="1"/>
  <c r="F130" i="23" a="1"/>
  <c r="F130" i="23" s="1"/>
  <c r="F131" i="23" a="1"/>
  <c r="F131" i="23" s="1"/>
  <c r="F132" i="23" a="1"/>
  <c r="F132" i="23"/>
  <c r="F133" i="23" a="1"/>
  <c r="F133" i="23" s="1"/>
  <c r="F134" i="23" a="1"/>
  <c r="F134" i="23" s="1"/>
  <c r="F135" i="23" a="1"/>
  <c r="F135" i="23" s="1"/>
  <c r="F136" i="23" a="1"/>
  <c r="F136" i="23"/>
  <c r="F137" i="23" a="1"/>
  <c r="F137" i="23" s="1"/>
  <c r="F138" i="23" a="1"/>
  <c r="F138" i="23" s="1"/>
  <c r="F139" i="23" a="1"/>
  <c r="F139" i="23" s="1"/>
  <c r="F140" i="23" a="1"/>
  <c r="F140" i="23"/>
  <c r="F141" i="23" a="1"/>
  <c r="F141" i="23" s="1"/>
  <c r="F142" i="23" a="1"/>
  <c r="F142" i="23" s="1"/>
  <c r="F143" i="23" a="1"/>
  <c r="F143" i="23" s="1"/>
  <c r="F144" i="23" a="1"/>
  <c r="F144" i="23"/>
  <c r="F145" i="23" a="1"/>
  <c r="F145" i="23" s="1"/>
  <c r="F146" i="23" a="1"/>
  <c r="F146" i="23" s="1"/>
  <c r="F147" i="23" a="1"/>
  <c r="F147" i="23" s="1"/>
  <c r="F148" i="23" a="1"/>
  <c r="F148" i="23"/>
  <c r="F149" i="23" a="1"/>
  <c r="F149" i="23" s="1"/>
  <c r="F150" i="23" a="1"/>
  <c r="F150" i="23" s="1"/>
  <c r="F151" i="23" a="1"/>
  <c r="F151" i="23" s="1"/>
  <c r="F152" i="23" a="1"/>
  <c r="F152" i="23"/>
  <c r="F153" i="23" a="1"/>
  <c r="F153" i="23" s="1"/>
  <c r="F154" i="23" a="1"/>
  <c r="F154" i="23" s="1"/>
  <c r="F20" i="23" a="1"/>
  <c r="F20" i="23" s="1"/>
  <c r="AK177" i="20"/>
  <c r="A177" i="20"/>
  <c r="U693" i="20" l="1"/>
  <c r="U694" i="20"/>
  <c r="U695" i="20"/>
  <c r="U696" i="20"/>
  <c r="U697" i="20"/>
  <c r="U698" i="20"/>
  <c r="U699" i="20"/>
  <c r="U700" i="20"/>
  <c r="U701" i="20"/>
  <c r="U702" i="20"/>
  <c r="U703" i="20"/>
  <c r="U704" i="20"/>
  <c r="U705" i="20"/>
  <c r="U706" i="20"/>
  <c r="U707" i="20"/>
  <c r="U708" i="20"/>
  <c r="U709" i="20"/>
  <c r="U710" i="20"/>
  <c r="U711" i="20"/>
  <c r="U712" i="20"/>
  <c r="U713" i="20"/>
  <c r="U714" i="20"/>
  <c r="U715" i="20"/>
  <c r="U716" i="20"/>
  <c r="U2" i="20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U35" i="20"/>
  <c r="U36" i="20"/>
  <c r="U37" i="20"/>
  <c r="U38" i="20"/>
  <c r="U39" i="20"/>
  <c r="U40" i="20"/>
  <c r="U41" i="20"/>
  <c r="U42" i="20"/>
  <c r="U43" i="20"/>
  <c r="U44" i="20"/>
  <c r="U45" i="20"/>
  <c r="U46" i="20"/>
  <c r="U47" i="20"/>
  <c r="U48" i="20"/>
  <c r="U49" i="20"/>
  <c r="U50" i="20"/>
  <c r="U51" i="20"/>
  <c r="U52" i="20"/>
  <c r="U53" i="20"/>
  <c r="U54" i="20"/>
  <c r="U55" i="20"/>
  <c r="U56" i="20"/>
  <c r="U57" i="20"/>
  <c r="U58" i="20"/>
  <c r="U59" i="20"/>
  <c r="U60" i="20"/>
  <c r="U61" i="20"/>
  <c r="U62" i="20"/>
  <c r="U63" i="20"/>
  <c r="U64" i="20"/>
  <c r="U65" i="20"/>
  <c r="U66" i="20"/>
  <c r="U67" i="20"/>
  <c r="U68" i="20"/>
  <c r="U69" i="20"/>
  <c r="U70" i="20"/>
  <c r="U71" i="20"/>
  <c r="U72" i="20"/>
  <c r="U73" i="20"/>
  <c r="U74" i="20"/>
  <c r="U75" i="20"/>
  <c r="U76" i="20"/>
  <c r="U77" i="20"/>
  <c r="U78" i="20"/>
  <c r="U79" i="20"/>
  <c r="U80" i="20"/>
  <c r="U81" i="20"/>
  <c r="U82" i="20"/>
  <c r="U83" i="20"/>
  <c r="U84" i="20"/>
  <c r="U85" i="20"/>
  <c r="U86" i="20"/>
  <c r="U87" i="20"/>
  <c r="U88" i="20"/>
  <c r="U89" i="20"/>
  <c r="U90" i="20"/>
  <c r="U91" i="20"/>
  <c r="U92" i="20"/>
  <c r="U93" i="20"/>
  <c r="U94" i="20"/>
  <c r="U95" i="20"/>
  <c r="U96" i="20"/>
  <c r="U97" i="20"/>
  <c r="U98" i="20"/>
  <c r="U99" i="20"/>
  <c r="U100" i="20"/>
  <c r="U101" i="20"/>
  <c r="U102" i="20"/>
  <c r="U103" i="20"/>
  <c r="U104" i="20"/>
  <c r="U105" i="20"/>
  <c r="U106" i="20"/>
  <c r="U107" i="20"/>
  <c r="U108" i="20"/>
  <c r="U109" i="20"/>
  <c r="U110" i="20"/>
  <c r="U111" i="20"/>
  <c r="U112" i="20"/>
  <c r="U113" i="20"/>
  <c r="U114" i="20"/>
  <c r="U115" i="20"/>
  <c r="U116" i="20"/>
  <c r="U117" i="20"/>
  <c r="U118" i="20"/>
  <c r="U119" i="20"/>
  <c r="U120" i="20"/>
  <c r="U121" i="20"/>
  <c r="U122" i="20"/>
  <c r="U123" i="20"/>
  <c r="U124" i="20"/>
  <c r="U125" i="20"/>
  <c r="U126" i="20"/>
  <c r="U127" i="20"/>
  <c r="U128" i="20"/>
  <c r="U129" i="20"/>
  <c r="U130" i="20"/>
  <c r="U131" i="20"/>
  <c r="U132" i="20"/>
  <c r="U133" i="20"/>
  <c r="U134" i="20"/>
  <c r="U135" i="20"/>
  <c r="U136" i="20"/>
  <c r="U137" i="20"/>
  <c r="U138" i="20"/>
  <c r="U139" i="20"/>
  <c r="U140" i="20"/>
  <c r="U141" i="20"/>
  <c r="U142" i="20"/>
  <c r="U143" i="20"/>
  <c r="U144" i="20"/>
  <c r="U145" i="20"/>
  <c r="U146" i="20"/>
  <c r="U147" i="20"/>
  <c r="U148" i="20"/>
  <c r="U149" i="20"/>
  <c r="U150" i="20"/>
  <c r="U151" i="20"/>
  <c r="U152" i="20"/>
  <c r="U153" i="20"/>
  <c r="U154" i="20"/>
  <c r="U155" i="20"/>
  <c r="U156" i="20"/>
  <c r="U157" i="20"/>
  <c r="U158" i="20"/>
  <c r="U159" i="20"/>
  <c r="U160" i="20"/>
  <c r="U161" i="20"/>
  <c r="U162" i="20"/>
  <c r="U163" i="20"/>
  <c r="U164" i="20"/>
  <c r="U165" i="20"/>
  <c r="U166" i="20"/>
  <c r="U167" i="20"/>
  <c r="U168" i="20"/>
  <c r="U169" i="20"/>
  <c r="U170" i="20"/>
  <c r="U171" i="20"/>
  <c r="U172" i="20"/>
  <c r="U173" i="20"/>
  <c r="U174" i="20"/>
  <c r="U175" i="20"/>
  <c r="U176" i="20"/>
  <c r="U177" i="20"/>
  <c r="U178" i="20"/>
  <c r="U179" i="20"/>
  <c r="U180" i="20"/>
  <c r="U181" i="20"/>
  <c r="U182" i="20"/>
  <c r="U183" i="20"/>
  <c r="U184" i="20"/>
  <c r="U185" i="20"/>
  <c r="U186" i="20"/>
  <c r="U187" i="20"/>
  <c r="U188" i="20"/>
  <c r="U189" i="20"/>
  <c r="U190" i="20"/>
  <c r="U191" i="20"/>
  <c r="U192" i="20"/>
  <c r="U193" i="20"/>
  <c r="U194" i="20"/>
  <c r="U195" i="20"/>
  <c r="U196" i="20"/>
  <c r="U197" i="20"/>
  <c r="U198" i="20"/>
  <c r="U199" i="20"/>
  <c r="U200" i="20"/>
  <c r="U201" i="20"/>
  <c r="U202" i="20"/>
  <c r="U203" i="20"/>
  <c r="U204" i="20"/>
  <c r="U205" i="20"/>
  <c r="U206" i="20"/>
  <c r="U207" i="20"/>
  <c r="U208" i="20"/>
  <c r="U209" i="20"/>
  <c r="U210" i="20"/>
  <c r="U211" i="20"/>
  <c r="U212" i="20"/>
  <c r="U213" i="20"/>
  <c r="U214" i="20"/>
  <c r="U215" i="20"/>
  <c r="U216" i="20"/>
  <c r="U217" i="20"/>
  <c r="U218" i="20"/>
  <c r="U219" i="20"/>
  <c r="U220" i="20"/>
  <c r="U221" i="20"/>
  <c r="U222" i="20"/>
  <c r="U223" i="20"/>
  <c r="U224" i="20"/>
  <c r="U225" i="20"/>
  <c r="U226" i="20"/>
  <c r="U227" i="20"/>
  <c r="U228" i="20"/>
  <c r="U229" i="20"/>
  <c r="U230" i="20"/>
  <c r="U231" i="20"/>
  <c r="U232" i="20"/>
  <c r="U233" i="20"/>
  <c r="U234" i="20"/>
  <c r="U235" i="20"/>
  <c r="U236" i="20"/>
  <c r="U237" i="20"/>
  <c r="U238" i="20"/>
  <c r="U239" i="20"/>
  <c r="U240" i="20"/>
  <c r="U241" i="20"/>
  <c r="U242" i="20"/>
  <c r="U243" i="20"/>
  <c r="U244" i="20"/>
  <c r="U245" i="20"/>
  <c r="U246" i="20"/>
  <c r="U247" i="20"/>
  <c r="U248" i="20"/>
  <c r="U249" i="20"/>
  <c r="U250" i="20"/>
  <c r="U251" i="20"/>
  <c r="U252" i="20"/>
  <c r="U253" i="20"/>
  <c r="U254" i="20"/>
  <c r="U255" i="20"/>
  <c r="U256" i="20"/>
  <c r="U257" i="20"/>
  <c r="U258" i="20"/>
  <c r="U259" i="20"/>
  <c r="U260" i="20"/>
  <c r="U261" i="20"/>
  <c r="U262" i="20"/>
  <c r="U263" i="20"/>
  <c r="U264" i="20"/>
  <c r="U265" i="20"/>
  <c r="U266" i="20"/>
  <c r="U267" i="20"/>
  <c r="U268" i="20"/>
  <c r="U269" i="20"/>
  <c r="U270" i="20"/>
  <c r="U271" i="20"/>
  <c r="U272" i="20"/>
  <c r="U273" i="20"/>
  <c r="U274" i="20"/>
  <c r="U275" i="20"/>
  <c r="U276" i="20"/>
  <c r="U277" i="20"/>
  <c r="U278" i="20"/>
  <c r="U279" i="20"/>
  <c r="U280" i="20"/>
  <c r="U281" i="20"/>
  <c r="U282" i="20"/>
  <c r="U283" i="20"/>
  <c r="U284" i="20"/>
  <c r="U285" i="20"/>
  <c r="U286" i="20"/>
  <c r="U287" i="20"/>
  <c r="U288" i="20"/>
  <c r="U289" i="20"/>
  <c r="U290" i="20"/>
  <c r="U291" i="20"/>
  <c r="U292" i="20"/>
  <c r="U293" i="20"/>
  <c r="U294" i="20"/>
  <c r="U295" i="20"/>
  <c r="U296" i="20"/>
  <c r="U297" i="20"/>
  <c r="U298" i="20"/>
  <c r="U299" i="20"/>
  <c r="U300" i="20"/>
  <c r="U301" i="20"/>
  <c r="U302" i="20"/>
  <c r="U303" i="20"/>
  <c r="U304" i="20"/>
  <c r="U305" i="20"/>
  <c r="U306" i="20"/>
  <c r="U307" i="20"/>
  <c r="U308" i="20"/>
  <c r="U309" i="20"/>
  <c r="U310" i="20"/>
  <c r="U311" i="20"/>
  <c r="U312" i="20"/>
  <c r="U313" i="20"/>
  <c r="U314" i="20"/>
  <c r="U315" i="20"/>
  <c r="U316" i="20"/>
  <c r="U317" i="20"/>
  <c r="U318" i="20"/>
  <c r="U319" i="20"/>
  <c r="U320" i="20"/>
  <c r="U321" i="20"/>
  <c r="U322" i="20"/>
  <c r="U323" i="20"/>
  <c r="U324" i="20"/>
  <c r="U325" i="20"/>
  <c r="U326" i="20"/>
  <c r="U327" i="20"/>
  <c r="U328" i="20"/>
  <c r="U329" i="20"/>
  <c r="U330" i="20"/>
  <c r="U331" i="20"/>
  <c r="U332" i="20"/>
  <c r="U333" i="20"/>
  <c r="U334" i="20"/>
  <c r="U335" i="20"/>
  <c r="U336" i="20"/>
  <c r="U337" i="20"/>
  <c r="U338" i="20"/>
  <c r="U339" i="20"/>
  <c r="U340" i="20"/>
  <c r="U341" i="20"/>
  <c r="U342" i="20"/>
  <c r="U343" i="20"/>
  <c r="U344" i="20"/>
  <c r="U345" i="20"/>
  <c r="U346" i="20"/>
  <c r="U347" i="20"/>
  <c r="U348" i="20"/>
  <c r="U349" i="20"/>
  <c r="U350" i="20"/>
  <c r="U351" i="20"/>
  <c r="U352" i="20"/>
  <c r="U353" i="20"/>
  <c r="U354" i="20"/>
  <c r="U355" i="20"/>
  <c r="U356" i="20"/>
  <c r="U357" i="20"/>
  <c r="U358" i="20"/>
  <c r="U359" i="20"/>
  <c r="U360" i="20"/>
  <c r="U361" i="20"/>
  <c r="U362" i="20"/>
  <c r="U363" i="20"/>
  <c r="U364" i="20"/>
  <c r="U365" i="20"/>
  <c r="U366" i="20"/>
  <c r="U367" i="20"/>
  <c r="U368" i="20"/>
  <c r="U369" i="20"/>
  <c r="U370" i="20"/>
  <c r="U371" i="20"/>
  <c r="U372" i="20"/>
  <c r="U373" i="20"/>
  <c r="U374" i="20"/>
  <c r="U375" i="20"/>
  <c r="U376" i="20"/>
  <c r="U377" i="20"/>
  <c r="U378" i="20"/>
  <c r="U379" i="20"/>
  <c r="U380" i="20"/>
  <c r="U381" i="20"/>
  <c r="U382" i="20"/>
  <c r="U383" i="20"/>
  <c r="U384" i="20"/>
  <c r="U385" i="20"/>
  <c r="U386" i="20"/>
  <c r="U387" i="20"/>
  <c r="U388" i="20"/>
  <c r="U389" i="20"/>
  <c r="U390" i="20"/>
  <c r="U391" i="20"/>
  <c r="U392" i="20"/>
  <c r="U393" i="20"/>
  <c r="U394" i="20"/>
  <c r="U395" i="20"/>
  <c r="U396" i="20"/>
  <c r="U397" i="20"/>
  <c r="U398" i="20"/>
  <c r="U399" i="20"/>
  <c r="U400" i="20"/>
  <c r="U401" i="20"/>
  <c r="U402" i="20"/>
  <c r="U403" i="20"/>
  <c r="U404" i="20"/>
  <c r="U405" i="20"/>
  <c r="U406" i="20"/>
  <c r="U407" i="20"/>
  <c r="U408" i="20"/>
  <c r="U409" i="20"/>
  <c r="U410" i="20"/>
  <c r="U411" i="20"/>
  <c r="U412" i="20"/>
  <c r="U413" i="20"/>
  <c r="U414" i="20"/>
  <c r="U415" i="20"/>
  <c r="U416" i="20"/>
  <c r="U417" i="20"/>
  <c r="U418" i="20"/>
  <c r="U419" i="20"/>
  <c r="U420" i="20"/>
  <c r="U421" i="20"/>
  <c r="U422" i="20"/>
  <c r="U423" i="20"/>
  <c r="U424" i="20"/>
  <c r="U425" i="20"/>
  <c r="U426" i="20"/>
  <c r="U427" i="20"/>
  <c r="U428" i="20"/>
  <c r="U429" i="20"/>
  <c r="U430" i="20"/>
  <c r="U431" i="20"/>
  <c r="U432" i="20"/>
  <c r="U433" i="20"/>
  <c r="U434" i="20"/>
  <c r="U435" i="20"/>
  <c r="U436" i="20"/>
  <c r="U437" i="20"/>
  <c r="U438" i="20"/>
  <c r="U439" i="20"/>
  <c r="U440" i="20"/>
  <c r="U441" i="20"/>
  <c r="U442" i="20"/>
  <c r="U443" i="20"/>
  <c r="U444" i="20"/>
  <c r="U445" i="20"/>
  <c r="U446" i="20"/>
  <c r="U447" i="20"/>
  <c r="U448" i="20"/>
  <c r="U449" i="20"/>
  <c r="U450" i="20"/>
  <c r="U451" i="20"/>
  <c r="U452" i="20"/>
  <c r="U453" i="20"/>
  <c r="U454" i="20"/>
  <c r="U455" i="20"/>
  <c r="U456" i="20"/>
  <c r="U457" i="20"/>
  <c r="U458" i="20"/>
  <c r="U459" i="20"/>
  <c r="U460" i="20"/>
  <c r="U461" i="20"/>
  <c r="U462" i="20"/>
  <c r="U463" i="20"/>
  <c r="U464" i="20"/>
  <c r="U465" i="20"/>
  <c r="U466" i="20"/>
  <c r="U467" i="20"/>
  <c r="U468" i="20"/>
  <c r="U469" i="20"/>
  <c r="U470" i="20"/>
  <c r="U471" i="20"/>
  <c r="U472" i="20"/>
  <c r="U473" i="20"/>
  <c r="U474" i="20"/>
  <c r="U475" i="20"/>
  <c r="U476" i="20"/>
  <c r="U477" i="20"/>
  <c r="U478" i="20"/>
  <c r="U479" i="20"/>
  <c r="U480" i="20"/>
  <c r="U481" i="20"/>
  <c r="U482" i="20"/>
  <c r="U483" i="20"/>
  <c r="U484" i="20"/>
  <c r="U485" i="20"/>
  <c r="U486" i="20"/>
  <c r="U487" i="20"/>
  <c r="U488" i="20"/>
  <c r="U489" i="20"/>
  <c r="U490" i="20"/>
  <c r="U491" i="20"/>
  <c r="U492" i="20"/>
  <c r="U493" i="20"/>
  <c r="U494" i="20"/>
  <c r="U495" i="20"/>
  <c r="U496" i="20"/>
  <c r="U497" i="20"/>
  <c r="U498" i="20"/>
  <c r="U499" i="20"/>
  <c r="U500" i="20"/>
  <c r="U501" i="20"/>
  <c r="U502" i="20"/>
  <c r="U503" i="20"/>
  <c r="U504" i="20"/>
  <c r="U505" i="20"/>
  <c r="U506" i="20"/>
  <c r="U507" i="20"/>
  <c r="U508" i="20"/>
  <c r="U509" i="20"/>
  <c r="U510" i="20"/>
  <c r="U511" i="20"/>
  <c r="U512" i="20"/>
  <c r="U513" i="20"/>
  <c r="U514" i="20"/>
  <c r="U515" i="20"/>
  <c r="U516" i="20"/>
  <c r="U517" i="20"/>
  <c r="U518" i="20"/>
  <c r="U519" i="20"/>
  <c r="U520" i="20"/>
  <c r="U521" i="20"/>
  <c r="U522" i="20"/>
  <c r="U523" i="20"/>
  <c r="U524" i="20"/>
  <c r="U525" i="20"/>
  <c r="U526" i="20"/>
  <c r="U527" i="20"/>
  <c r="U528" i="20"/>
  <c r="U529" i="20"/>
  <c r="U530" i="20"/>
  <c r="U531" i="20"/>
  <c r="U532" i="20"/>
  <c r="U533" i="20"/>
  <c r="U534" i="20"/>
  <c r="U535" i="20"/>
  <c r="U536" i="20"/>
  <c r="U537" i="20"/>
  <c r="U538" i="20"/>
  <c r="U539" i="20"/>
  <c r="U540" i="20"/>
  <c r="U541" i="20"/>
  <c r="U542" i="20"/>
  <c r="U543" i="20"/>
  <c r="U544" i="20"/>
  <c r="U545" i="20"/>
  <c r="U546" i="20"/>
  <c r="U547" i="20"/>
  <c r="U548" i="20"/>
  <c r="U549" i="20"/>
  <c r="U550" i="20"/>
  <c r="U551" i="20"/>
  <c r="U552" i="20"/>
  <c r="U553" i="20"/>
  <c r="U554" i="20"/>
  <c r="U555" i="20"/>
  <c r="U556" i="20"/>
  <c r="U557" i="20"/>
  <c r="U558" i="20"/>
  <c r="U559" i="20"/>
  <c r="U560" i="20"/>
  <c r="U561" i="20"/>
  <c r="U562" i="20"/>
  <c r="U563" i="20"/>
  <c r="U564" i="20"/>
  <c r="U565" i="20"/>
  <c r="U566" i="20"/>
  <c r="U567" i="20"/>
  <c r="U568" i="20"/>
  <c r="U569" i="20"/>
  <c r="U570" i="20"/>
  <c r="U571" i="20"/>
  <c r="U572" i="20"/>
  <c r="U573" i="20"/>
  <c r="U574" i="20"/>
  <c r="U575" i="20"/>
  <c r="U576" i="20"/>
  <c r="U577" i="20"/>
  <c r="U578" i="20"/>
  <c r="U579" i="20"/>
  <c r="U580" i="20"/>
  <c r="U581" i="20"/>
  <c r="U582" i="20"/>
  <c r="U583" i="20"/>
  <c r="U584" i="20"/>
  <c r="U585" i="20"/>
  <c r="U586" i="20"/>
  <c r="U587" i="20"/>
  <c r="U588" i="20"/>
  <c r="U589" i="20"/>
  <c r="U590" i="20"/>
  <c r="U591" i="20"/>
  <c r="U592" i="20"/>
  <c r="U593" i="20"/>
  <c r="U594" i="20"/>
  <c r="U595" i="20"/>
  <c r="U596" i="20"/>
  <c r="U597" i="20"/>
  <c r="U598" i="20"/>
  <c r="U599" i="20"/>
  <c r="U600" i="20"/>
  <c r="U601" i="20"/>
  <c r="U602" i="20"/>
  <c r="U603" i="20"/>
  <c r="U604" i="20"/>
  <c r="U605" i="20"/>
  <c r="U606" i="20"/>
  <c r="U607" i="20"/>
  <c r="U608" i="20"/>
  <c r="U609" i="20"/>
  <c r="U610" i="20"/>
  <c r="U611" i="20"/>
  <c r="U612" i="20"/>
  <c r="U613" i="20"/>
  <c r="U614" i="20"/>
  <c r="U615" i="20"/>
  <c r="U616" i="20"/>
  <c r="U617" i="20"/>
  <c r="U618" i="20"/>
  <c r="U619" i="20"/>
  <c r="U620" i="20"/>
  <c r="U621" i="20"/>
  <c r="U622" i="20"/>
  <c r="U623" i="20"/>
  <c r="U624" i="20"/>
  <c r="U625" i="20"/>
  <c r="U626" i="20"/>
  <c r="U627" i="20"/>
  <c r="U628" i="20"/>
  <c r="U629" i="20"/>
  <c r="U630" i="20"/>
  <c r="U631" i="20"/>
  <c r="U632" i="20"/>
  <c r="U633" i="20"/>
  <c r="U634" i="20"/>
  <c r="U635" i="20"/>
  <c r="U636" i="20"/>
  <c r="U637" i="20"/>
  <c r="U638" i="20"/>
  <c r="U639" i="20"/>
  <c r="U640" i="20"/>
  <c r="U641" i="20"/>
  <c r="U642" i="20"/>
  <c r="U643" i="20"/>
  <c r="U644" i="20"/>
  <c r="U645" i="20"/>
  <c r="U646" i="20"/>
  <c r="U647" i="20"/>
  <c r="U648" i="20"/>
  <c r="U649" i="20"/>
  <c r="U650" i="20"/>
  <c r="U651" i="20"/>
  <c r="U652" i="20"/>
  <c r="U653" i="20"/>
  <c r="U654" i="20"/>
  <c r="U655" i="20"/>
  <c r="U656" i="20"/>
  <c r="U657" i="20"/>
  <c r="U658" i="20"/>
  <c r="U659" i="20"/>
  <c r="U660" i="20"/>
  <c r="U661" i="20"/>
  <c r="U662" i="20"/>
  <c r="U663" i="20"/>
  <c r="U664" i="20"/>
  <c r="U665" i="20"/>
  <c r="U666" i="20"/>
  <c r="U667" i="20"/>
  <c r="U668" i="20"/>
  <c r="U669" i="20"/>
  <c r="U670" i="20"/>
  <c r="U671" i="20"/>
  <c r="U672" i="20"/>
  <c r="U673" i="20"/>
  <c r="U674" i="20"/>
  <c r="U675" i="20"/>
  <c r="U676" i="20"/>
  <c r="U677" i="20"/>
  <c r="U678" i="20"/>
  <c r="U679" i="20"/>
  <c r="U680" i="20"/>
  <c r="U681" i="20"/>
  <c r="U682" i="20"/>
  <c r="U683" i="20"/>
  <c r="U684" i="20"/>
  <c r="U685" i="20"/>
  <c r="U686" i="20"/>
  <c r="U687" i="20"/>
  <c r="U688" i="20"/>
  <c r="U689" i="20"/>
  <c r="U690" i="20"/>
  <c r="U691" i="20"/>
  <c r="U692" i="20"/>
  <c r="A176" i="20"/>
  <c r="AK172" i="20"/>
  <c r="AK173" i="20"/>
  <c r="AK174" i="20"/>
  <c r="AK175" i="20"/>
  <c r="AK176" i="20"/>
  <c r="A860" i="29"/>
  <c r="A861" i="29"/>
  <c r="A862" i="29"/>
  <c r="A863" i="29"/>
  <c r="A864" i="29"/>
  <c r="A865" i="29"/>
  <c r="A866" i="29"/>
  <c r="A867" i="29"/>
  <c r="A868" i="29"/>
  <c r="A869" i="29"/>
  <c r="A870" i="29"/>
  <c r="A871" i="29"/>
  <c r="A872" i="29"/>
  <c r="A873" i="29"/>
  <c r="A874" i="29"/>
  <c r="A875" i="29"/>
  <c r="A876" i="29"/>
  <c r="A877" i="29"/>
  <c r="A878" i="29"/>
  <c r="A879" i="29"/>
  <c r="A880" i="29"/>
  <c r="A881" i="29"/>
  <c r="A882" i="29"/>
  <c r="A883" i="29"/>
  <c r="A884" i="29"/>
  <c r="A885" i="29"/>
  <c r="A886" i="29"/>
  <c r="A887" i="29"/>
  <c r="A888" i="29"/>
  <c r="A889" i="29"/>
  <c r="A890" i="29"/>
  <c r="A891" i="29"/>
  <c r="A892" i="29"/>
  <c r="A123" i="20" l="1"/>
  <c r="S123" i="20" s="1"/>
  <c r="A93" i="20"/>
  <c r="A92" i="20"/>
  <c r="A17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5" i="20"/>
  <c r="A25" i="20"/>
  <c r="D18" i="24"/>
  <c r="G19" i="23"/>
  <c r="C19" i="23"/>
  <c r="D19" i="23"/>
  <c r="B19" i="23"/>
  <c r="F19" i="23" l="1"/>
  <c r="A17" i="24" l="1"/>
  <c r="A18" i="24"/>
  <c r="B18" i="24"/>
  <c r="C18" i="24"/>
  <c r="E18" i="24"/>
  <c r="F18" i="24"/>
  <c r="G18" i="24"/>
  <c r="H18" i="24"/>
  <c r="A2" i="29" l="1"/>
  <c r="A4" i="29"/>
  <c r="A6" i="29"/>
  <c r="A8" i="29"/>
  <c r="A11" i="29"/>
  <c r="A17" i="29"/>
  <c r="A19" i="29"/>
  <c r="A21" i="29"/>
  <c r="A23" i="29"/>
  <c r="A25" i="29"/>
  <c r="A33" i="29"/>
  <c r="A36" i="29"/>
  <c r="A38" i="29"/>
  <c r="A45" i="29"/>
  <c r="A47" i="29"/>
  <c r="A49" i="29"/>
  <c r="A65" i="29"/>
  <c r="A69" i="29"/>
  <c r="A75" i="29"/>
  <c r="A80" i="29"/>
  <c r="A84" i="29"/>
  <c r="A86" i="29"/>
  <c r="A90" i="29"/>
  <c r="A95" i="29"/>
  <c r="A109" i="29"/>
  <c r="A111" i="29"/>
  <c r="A114" i="29"/>
  <c r="A116" i="29"/>
  <c r="A120" i="29"/>
  <c r="A126" i="29"/>
  <c r="A128" i="29"/>
  <c r="A130" i="29"/>
  <c r="A132" i="29"/>
  <c r="A139" i="29"/>
  <c r="A143" i="29"/>
  <c r="A145" i="29"/>
  <c r="A154" i="29"/>
  <c r="A159" i="29"/>
  <c r="A167" i="29"/>
  <c r="A169" i="29"/>
  <c r="A171" i="29"/>
  <c r="A173" i="29"/>
  <c r="A179" i="29"/>
  <c r="A181" i="29"/>
  <c r="A183" i="29"/>
  <c r="A185" i="29"/>
  <c r="A198" i="29"/>
  <c r="A200" i="29"/>
  <c r="A202" i="29"/>
  <c r="A204" i="29"/>
  <c r="A207" i="29"/>
  <c r="A209" i="29"/>
  <c r="A211" i="29"/>
  <c r="A213" i="29"/>
  <c r="A218" i="29"/>
  <c r="A220" i="29"/>
  <c r="A222" i="29"/>
  <c r="A263" i="29"/>
  <c r="A268" i="29"/>
  <c r="A276" i="29"/>
  <c r="A278" i="29"/>
  <c r="A283" i="29"/>
  <c r="A287" i="29"/>
  <c r="A289" i="29"/>
  <c r="A291" i="29"/>
  <c r="A293" i="29"/>
  <c r="A297" i="29"/>
  <c r="A300" i="29"/>
  <c r="A305" i="29"/>
  <c r="A312" i="29"/>
  <c r="A317" i="29"/>
  <c r="A319" i="29"/>
  <c r="A324" i="29"/>
  <c r="A327" i="29"/>
  <c r="A338" i="29"/>
  <c r="A347" i="29"/>
  <c r="A349" i="29"/>
  <c r="A354" i="29"/>
  <c r="A360" i="29"/>
  <c r="A362" i="29"/>
  <c r="A372" i="29"/>
  <c r="A376" i="29"/>
  <c r="A378" i="29"/>
  <c r="A387" i="29"/>
  <c r="A391" i="29"/>
  <c r="A393" i="29"/>
  <c r="A488" i="29"/>
  <c r="A490" i="29"/>
  <c r="A492" i="29"/>
  <c r="A498" i="29"/>
  <c r="A510" i="29"/>
  <c r="A517" i="29"/>
  <c r="A525" i="29"/>
  <c r="A528" i="29"/>
  <c r="A540" i="29"/>
  <c r="A544" i="29"/>
  <c r="A546" i="29"/>
  <c r="A551" i="29"/>
  <c r="A557" i="29"/>
  <c r="A562" i="29"/>
  <c r="A568" i="29"/>
  <c r="A571" i="29"/>
  <c r="A578" i="29"/>
  <c r="A580" i="29"/>
  <c r="A582" i="29"/>
  <c r="A589" i="29"/>
  <c r="A593" i="29"/>
  <c r="A598" i="29"/>
  <c r="A605" i="29"/>
  <c r="A609" i="29"/>
  <c r="A611" i="29"/>
  <c r="A613" i="29"/>
  <c r="A619" i="29"/>
  <c r="A622" i="29"/>
  <c r="A626" i="29"/>
  <c r="A631" i="29"/>
  <c r="A633" i="29"/>
  <c r="A635" i="29"/>
  <c r="A637" i="29"/>
  <c r="A639" i="29"/>
  <c r="A643" i="29"/>
  <c r="A649" i="29"/>
  <c r="A654" i="29"/>
  <c r="A660" i="29"/>
  <c r="A662" i="29"/>
  <c r="A669" i="29"/>
  <c r="A671" i="29"/>
  <c r="A678" i="29"/>
  <c r="A688" i="29"/>
  <c r="A690" i="29"/>
  <c r="A696" i="29"/>
  <c r="A698" i="29"/>
  <c r="A702" i="29"/>
  <c r="A704" i="29"/>
  <c r="A706" i="29"/>
  <c r="A709" i="29"/>
  <c r="A717" i="29"/>
  <c r="A729" i="29"/>
  <c r="A731" i="29"/>
  <c r="A733" i="29"/>
  <c r="A737" i="29"/>
  <c r="A746" i="29"/>
  <c r="A748" i="29"/>
  <c r="A750" i="29"/>
  <c r="A754" i="29"/>
  <c r="A759" i="29"/>
  <c r="A763" i="29"/>
  <c r="A765" i="29"/>
  <c r="A767" i="29"/>
  <c r="A769" i="29"/>
  <c r="A779" i="29"/>
  <c r="A787" i="29"/>
  <c r="A789" i="29"/>
  <c r="A791" i="29"/>
  <c r="A793" i="29"/>
  <c r="A796" i="29"/>
  <c r="A798" i="29"/>
  <c r="A801" i="29"/>
  <c r="A803" i="29"/>
  <c r="A806" i="29"/>
  <c r="A810" i="29"/>
  <c r="A812" i="29"/>
  <c r="A830" i="29"/>
  <c r="A833" i="29"/>
  <c r="A835" i="29"/>
  <c r="A840" i="29"/>
  <c r="A847" i="29"/>
  <c r="A849" i="29"/>
  <c r="A851" i="29"/>
  <c r="A855" i="29"/>
  <c r="A859" i="29"/>
  <c r="A858" i="29"/>
  <c r="A857" i="29"/>
  <c r="A856" i="29"/>
  <c r="A854" i="29"/>
  <c r="A853" i="29"/>
  <c r="A852" i="29"/>
  <c r="A850" i="29"/>
  <c r="A848" i="29"/>
  <c r="A846" i="29"/>
  <c r="A845" i="29"/>
  <c r="A844" i="29"/>
  <c r="A843" i="29"/>
  <c r="A842" i="29"/>
  <c r="A841" i="29"/>
  <c r="A839" i="29"/>
  <c r="A838" i="29"/>
  <c r="A837" i="29"/>
  <c r="A836" i="29"/>
  <c r="A834" i="29"/>
  <c r="A832" i="29"/>
  <c r="A831" i="29"/>
  <c r="A829" i="29"/>
  <c r="A828" i="29"/>
  <c r="A827" i="29"/>
  <c r="A826" i="29"/>
  <c r="A825" i="29"/>
  <c r="A824" i="29"/>
  <c r="A823" i="29"/>
  <c r="A822" i="29"/>
  <c r="A821" i="29"/>
  <c r="A820" i="29"/>
  <c r="A819" i="29"/>
  <c r="A818" i="29"/>
  <c r="A817" i="29"/>
  <c r="A816" i="29"/>
  <c r="A815" i="29"/>
  <c r="A814" i="29"/>
  <c r="A813" i="29"/>
  <c r="A811" i="29"/>
  <c r="A809" i="29"/>
  <c r="A808" i="29"/>
  <c r="A807" i="29"/>
  <c r="A805" i="29"/>
  <c r="A804" i="29"/>
  <c r="A802" i="29"/>
  <c r="A800" i="29"/>
  <c r="A799" i="29"/>
  <c r="A797" i="29"/>
  <c r="A795" i="29"/>
  <c r="A794" i="29"/>
  <c r="A792" i="29"/>
  <c r="A790" i="29"/>
  <c r="A788" i="29"/>
  <c r="A786" i="29"/>
  <c r="A785" i="29"/>
  <c r="A784" i="29"/>
  <c r="A783" i="29"/>
  <c r="A782" i="29"/>
  <c r="A781" i="29"/>
  <c r="A780" i="29"/>
  <c r="A778" i="29"/>
  <c r="A777" i="29"/>
  <c r="A776" i="29"/>
  <c r="A775" i="29"/>
  <c r="A774" i="29"/>
  <c r="A773" i="29"/>
  <c r="A772" i="29"/>
  <c r="A771" i="29"/>
  <c r="A770" i="29"/>
  <c r="A768" i="29"/>
  <c r="A766" i="29"/>
  <c r="A764" i="29"/>
  <c r="A762" i="29"/>
  <c r="A761" i="29"/>
  <c r="A760" i="29"/>
  <c r="A758" i="29"/>
  <c r="A757" i="29"/>
  <c r="A756" i="29"/>
  <c r="A755" i="29"/>
  <c r="A753" i="29"/>
  <c r="A752" i="29"/>
  <c r="A751" i="29"/>
  <c r="A749" i="29"/>
  <c r="A747" i="29"/>
  <c r="A745" i="29"/>
  <c r="A744" i="29"/>
  <c r="A743" i="29"/>
  <c r="A742" i="29"/>
  <c r="A741" i="29"/>
  <c r="A740" i="29"/>
  <c r="A739" i="29"/>
  <c r="A738" i="29"/>
  <c r="A736" i="29"/>
  <c r="A735" i="29"/>
  <c r="A734" i="29"/>
  <c r="A732" i="29"/>
  <c r="A730" i="29"/>
  <c r="A728" i="29"/>
  <c r="A727" i="29"/>
  <c r="A726" i="29"/>
  <c r="A725" i="29"/>
  <c r="A724" i="29"/>
  <c r="A723" i="29"/>
  <c r="A722" i="29"/>
  <c r="A721" i="29"/>
  <c r="A720" i="29"/>
  <c r="A719" i="29"/>
  <c r="A718" i="29"/>
  <c r="A716" i="29"/>
  <c r="A715" i="29"/>
  <c r="A714" i="29"/>
  <c r="A713" i="29"/>
  <c r="A712" i="29"/>
  <c r="A711" i="29"/>
  <c r="A710" i="29"/>
  <c r="A708" i="29"/>
  <c r="A707" i="29"/>
  <c r="A705" i="29"/>
  <c r="A703" i="29"/>
  <c r="A701" i="29"/>
  <c r="A700" i="29"/>
  <c r="A699" i="29"/>
  <c r="A697" i="29"/>
  <c r="A695" i="29"/>
  <c r="A694" i="29"/>
  <c r="A693" i="29"/>
  <c r="A692" i="29"/>
  <c r="A691" i="29"/>
  <c r="A689" i="29"/>
  <c r="A687" i="29"/>
  <c r="A686" i="29"/>
  <c r="A685" i="29"/>
  <c r="A684" i="29"/>
  <c r="A683" i="29"/>
  <c r="A682" i="29"/>
  <c r="A681" i="29"/>
  <c r="A680" i="29"/>
  <c r="A679" i="29"/>
  <c r="A677" i="29"/>
  <c r="A676" i="29"/>
  <c r="A675" i="29"/>
  <c r="A674" i="29"/>
  <c r="A673" i="29"/>
  <c r="A672" i="29"/>
  <c r="A670" i="29"/>
  <c r="A668" i="29"/>
  <c r="A667" i="29"/>
  <c r="A666" i="29"/>
  <c r="A665" i="29"/>
  <c r="A664" i="29"/>
  <c r="A663" i="29"/>
  <c r="A661" i="29"/>
  <c r="A659" i="29"/>
  <c r="A658" i="29"/>
  <c r="A657" i="29"/>
  <c r="A656" i="29"/>
  <c r="A655" i="29"/>
  <c r="A653" i="29"/>
  <c r="A652" i="29"/>
  <c r="A651" i="29"/>
  <c r="A650" i="29"/>
  <c r="A648" i="29"/>
  <c r="A647" i="29"/>
  <c r="A646" i="29"/>
  <c r="A645" i="29"/>
  <c r="A644" i="29"/>
  <c r="A642" i="29"/>
  <c r="A641" i="29"/>
  <c r="A640" i="29"/>
  <c r="A638" i="29"/>
  <c r="A636" i="29"/>
  <c r="A634" i="29"/>
  <c r="A632" i="29"/>
  <c r="A630" i="29"/>
  <c r="A629" i="29"/>
  <c r="A628" i="29"/>
  <c r="A627" i="29"/>
  <c r="A625" i="29"/>
  <c r="A624" i="29"/>
  <c r="A623" i="29"/>
  <c r="A621" i="29"/>
  <c r="A620" i="29"/>
  <c r="A618" i="29"/>
  <c r="A617" i="29"/>
  <c r="A616" i="29"/>
  <c r="A615" i="29"/>
  <c r="A614" i="29"/>
  <c r="A612" i="29"/>
  <c r="A610" i="29"/>
  <c r="A608" i="29"/>
  <c r="A607" i="29"/>
  <c r="A606" i="29"/>
  <c r="A604" i="29"/>
  <c r="A603" i="29"/>
  <c r="A602" i="29"/>
  <c r="A601" i="29"/>
  <c r="A600" i="29"/>
  <c r="A599" i="29"/>
  <c r="A597" i="29"/>
  <c r="A596" i="29"/>
  <c r="A595" i="29"/>
  <c r="A594" i="29"/>
  <c r="A592" i="29"/>
  <c r="A591" i="29"/>
  <c r="A590" i="29"/>
  <c r="A588" i="29"/>
  <c r="A587" i="29"/>
  <c r="A586" i="29"/>
  <c r="A585" i="29"/>
  <c r="A584" i="29"/>
  <c r="A583" i="29"/>
  <c r="A581" i="29"/>
  <c r="A579" i="29"/>
  <c r="A577" i="29"/>
  <c r="A576" i="29"/>
  <c r="A575" i="29"/>
  <c r="A574" i="29"/>
  <c r="A573" i="29"/>
  <c r="A572" i="29"/>
  <c r="A570" i="29"/>
  <c r="A569" i="29"/>
  <c r="A567" i="29"/>
  <c r="A566" i="29"/>
  <c r="A565" i="29"/>
  <c r="A564" i="29"/>
  <c r="A563" i="29"/>
  <c r="A561" i="29"/>
  <c r="A560" i="29"/>
  <c r="A559" i="29"/>
  <c r="A558" i="29"/>
  <c r="A556" i="29"/>
  <c r="A555" i="29"/>
  <c r="A554" i="29"/>
  <c r="A553" i="29"/>
  <c r="A552" i="29"/>
  <c r="A550" i="29"/>
  <c r="A549" i="29"/>
  <c r="A548" i="29"/>
  <c r="A547" i="29"/>
  <c r="A545" i="29"/>
  <c r="A543" i="29"/>
  <c r="A542" i="29"/>
  <c r="A541" i="29"/>
  <c r="A539" i="29"/>
  <c r="A538" i="29"/>
  <c r="A537" i="29"/>
  <c r="A536" i="29"/>
  <c r="A535" i="29"/>
  <c r="A534" i="29"/>
  <c r="A533" i="29"/>
  <c r="A532" i="29"/>
  <c r="A531" i="29"/>
  <c r="A530" i="29"/>
  <c r="A529" i="29"/>
  <c r="A527" i="29"/>
  <c r="A526" i="29"/>
  <c r="A524" i="29"/>
  <c r="A523" i="29"/>
  <c r="A522" i="29"/>
  <c r="A521" i="29"/>
  <c r="A520" i="29"/>
  <c r="A519" i="29"/>
  <c r="A518" i="29"/>
  <c r="A516" i="29"/>
  <c r="A515" i="29"/>
  <c r="A514" i="29"/>
  <c r="A513" i="29"/>
  <c r="A512" i="29"/>
  <c r="A511" i="29"/>
  <c r="A509" i="29"/>
  <c r="A508" i="29"/>
  <c r="A507" i="29"/>
  <c r="A506" i="29"/>
  <c r="A505" i="29"/>
  <c r="A504" i="29"/>
  <c r="A503" i="29"/>
  <c r="A502" i="29"/>
  <c r="A501" i="29"/>
  <c r="A500" i="29"/>
  <c r="A499" i="29"/>
  <c r="A497" i="29"/>
  <c r="A496" i="29"/>
  <c r="A495" i="29"/>
  <c r="A494" i="29"/>
  <c r="A493" i="29"/>
  <c r="A491" i="29"/>
  <c r="A489" i="29"/>
  <c r="A487" i="29"/>
  <c r="A486" i="29"/>
  <c r="A485" i="29"/>
  <c r="A484" i="29"/>
  <c r="A483" i="29"/>
  <c r="A482" i="29"/>
  <c r="A481" i="29"/>
  <c r="A480" i="29"/>
  <c r="A479" i="29"/>
  <c r="A478" i="29"/>
  <c r="A477" i="29"/>
  <c r="A476" i="29"/>
  <c r="A475" i="29"/>
  <c r="A474" i="29"/>
  <c r="A473" i="29"/>
  <c r="A472" i="29"/>
  <c r="A471" i="29"/>
  <c r="A470" i="29"/>
  <c r="A469" i="29"/>
  <c r="A468" i="29"/>
  <c r="A467" i="29"/>
  <c r="A466" i="29"/>
  <c r="A465" i="29"/>
  <c r="A464" i="29"/>
  <c r="A463" i="29"/>
  <c r="A462" i="29"/>
  <c r="A461" i="29"/>
  <c r="A460" i="29"/>
  <c r="A459" i="29"/>
  <c r="A458" i="29"/>
  <c r="A457" i="29"/>
  <c r="A456" i="29"/>
  <c r="A455" i="29"/>
  <c r="A454" i="29"/>
  <c r="A453" i="29"/>
  <c r="A452" i="29"/>
  <c r="A451" i="29"/>
  <c r="A450" i="29"/>
  <c r="A449" i="29"/>
  <c r="A448" i="29"/>
  <c r="A447" i="29"/>
  <c r="A446" i="29"/>
  <c r="A445" i="29"/>
  <c r="A444" i="29"/>
  <c r="A443" i="29"/>
  <c r="A442" i="29"/>
  <c r="A441" i="29"/>
  <c r="A440" i="29"/>
  <c r="A439" i="29"/>
  <c r="A438" i="29"/>
  <c r="A437" i="29"/>
  <c r="A436" i="29"/>
  <c r="A435" i="29"/>
  <c r="A434" i="29"/>
  <c r="A433" i="29"/>
  <c r="A432" i="29"/>
  <c r="A431" i="29"/>
  <c r="A430" i="29"/>
  <c r="A429" i="29"/>
  <c r="A428" i="29"/>
  <c r="A427" i="29"/>
  <c r="A426" i="29"/>
  <c r="A425" i="29"/>
  <c r="A424" i="29"/>
  <c r="A423" i="29"/>
  <c r="A422" i="29"/>
  <c r="A421" i="29"/>
  <c r="A420" i="29"/>
  <c r="A419" i="29"/>
  <c r="A418" i="29"/>
  <c r="A417" i="29"/>
  <c r="A416" i="29"/>
  <c r="A415" i="29"/>
  <c r="A414" i="29"/>
  <c r="A413" i="29"/>
  <c r="A412" i="29"/>
  <c r="A411" i="29"/>
  <c r="A410" i="29"/>
  <c r="A409" i="29"/>
  <c r="A408" i="29"/>
  <c r="A407" i="29"/>
  <c r="A406" i="29"/>
  <c r="A405" i="29"/>
  <c r="A404" i="29"/>
  <c r="A403" i="29"/>
  <c r="A402" i="29"/>
  <c r="A401" i="29"/>
  <c r="A400" i="29"/>
  <c r="A399" i="29"/>
  <c r="A398" i="29"/>
  <c r="A397" i="29"/>
  <c r="A396" i="29"/>
  <c r="A395" i="29"/>
  <c r="A394" i="29"/>
  <c r="A392" i="29"/>
  <c r="A390" i="29"/>
  <c r="A389" i="29"/>
  <c r="A388" i="29"/>
  <c r="A386" i="29"/>
  <c r="A385" i="29"/>
  <c r="A384" i="29"/>
  <c r="A383" i="29"/>
  <c r="A382" i="29"/>
  <c r="A381" i="29"/>
  <c r="A380" i="29"/>
  <c r="A379" i="29"/>
  <c r="A377" i="29"/>
  <c r="A375" i="29"/>
  <c r="A374" i="29"/>
  <c r="A373" i="29"/>
  <c r="A371" i="29"/>
  <c r="A370" i="29"/>
  <c r="A369" i="29"/>
  <c r="A368" i="29"/>
  <c r="A367" i="29"/>
  <c r="A366" i="29"/>
  <c r="A365" i="29"/>
  <c r="A364" i="29"/>
  <c r="A363" i="29"/>
  <c r="A361" i="29"/>
  <c r="A359" i="29"/>
  <c r="A358" i="29"/>
  <c r="A357" i="29"/>
  <c r="A356" i="29"/>
  <c r="A355" i="29"/>
  <c r="A353" i="29"/>
  <c r="A352" i="29"/>
  <c r="A351" i="29"/>
  <c r="A350" i="29"/>
  <c r="A348" i="29"/>
  <c r="A346" i="29"/>
  <c r="A345" i="29"/>
  <c r="A344" i="29"/>
  <c r="A343" i="29"/>
  <c r="A342" i="29"/>
  <c r="A341" i="29"/>
  <c r="A340" i="29"/>
  <c r="A339" i="29"/>
  <c r="A337" i="29"/>
  <c r="A336" i="29"/>
  <c r="A335" i="29"/>
  <c r="A334" i="29"/>
  <c r="A333" i="29"/>
  <c r="A332" i="29"/>
  <c r="A331" i="29"/>
  <c r="A330" i="29"/>
  <c r="A329" i="29"/>
  <c r="A328" i="29"/>
  <c r="A326" i="29"/>
  <c r="A325" i="29"/>
  <c r="A323" i="29"/>
  <c r="A322" i="29"/>
  <c r="A321" i="29"/>
  <c r="A320" i="29"/>
  <c r="A318" i="29"/>
  <c r="A316" i="29"/>
  <c r="A315" i="29"/>
  <c r="A314" i="29"/>
  <c r="A313" i="29"/>
  <c r="A311" i="29"/>
  <c r="A310" i="29"/>
  <c r="A309" i="29"/>
  <c r="A308" i="29"/>
  <c r="A307" i="29"/>
  <c r="A306" i="29"/>
  <c r="A304" i="29"/>
  <c r="A303" i="29"/>
  <c r="A302" i="29"/>
  <c r="A301" i="29"/>
  <c r="A299" i="29"/>
  <c r="A298" i="29"/>
  <c r="A296" i="29"/>
  <c r="A295" i="29"/>
  <c r="A294" i="29"/>
  <c r="A292" i="29"/>
  <c r="A290" i="29"/>
  <c r="A288" i="29"/>
  <c r="A286" i="29"/>
  <c r="A285" i="29"/>
  <c r="A284" i="29"/>
  <c r="A282" i="29"/>
  <c r="A281" i="29"/>
  <c r="A280" i="29"/>
  <c r="A279" i="29"/>
  <c r="A277" i="29"/>
  <c r="A275" i="29"/>
  <c r="A274" i="29"/>
  <c r="A273" i="29"/>
  <c r="A272" i="29"/>
  <c r="A271" i="29"/>
  <c r="A270" i="29"/>
  <c r="A269" i="29"/>
  <c r="A267" i="29"/>
  <c r="A266" i="29"/>
  <c r="A265" i="29"/>
  <c r="A264" i="29"/>
  <c r="A262" i="29"/>
  <c r="A261" i="29"/>
  <c r="A260" i="29"/>
  <c r="A259" i="29"/>
  <c r="A258" i="29"/>
  <c r="A257" i="29"/>
  <c r="A256" i="29"/>
  <c r="A255" i="29"/>
  <c r="A254" i="29"/>
  <c r="A253" i="29"/>
  <c r="A252" i="29"/>
  <c r="A251" i="29"/>
  <c r="A250" i="29"/>
  <c r="A249" i="29"/>
  <c r="A248" i="29"/>
  <c r="A247" i="29"/>
  <c r="A246" i="29"/>
  <c r="A245" i="29"/>
  <c r="A244" i="29"/>
  <c r="A243" i="29"/>
  <c r="A242" i="29"/>
  <c r="A241" i="29"/>
  <c r="A240" i="29"/>
  <c r="A239" i="29"/>
  <c r="A238" i="29"/>
  <c r="A237" i="29"/>
  <c r="A236" i="29"/>
  <c r="A235" i="29"/>
  <c r="A234" i="29"/>
  <c r="A233" i="29"/>
  <c r="A232" i="29"/>
  <c r="A231" i="29"/>
  <c r="A230" i="29"/>
  <c r="A229" i="29"/>
  <c r="A228" i="29"/>
  <c r="A227" i="29"/>
  <c r="A226" i="29"/>
  <c r="A225" i="29"/>
  <c r="A224" i="29"/>
  <c r="A223" i="29"/>
  <c r="A221" i="29"/>
  <c r="A219" i="29"/>
  <c r="A217" i="29"/>
  <c r="A216" i="29"/>
  <c r="A215" i="29"/>
  <c r="A214" i="29"/>
  <c r="A212" i="29"/>
  <c r="A210" i="29"/>
  <c r="A208" i="29"/>
  <c r="A206" i="29"/>
  <c r="A205" i="29"/>
  <c r="A203" i="29"/>
  <c r="A201" i="29"/>
  <c r="A199" i="29"/>
  <c r="A197" i="29"/>
  <c r="A196" i="29"/>
  <c r="A195" i="29"/>
  <c r="A194" i="29"/>
  <c r="A193" i="29"/>
  <c r="A192" i="29"/>
  <c r="A191" i="29"/>
  <c r="A190" i="29"/>
  <c r="A189" i="29"/>
  <c r="A188" i="29"/>
  <c r="A187" i="29"/>
  <c r="A186" i="29"/>
  <c r="A184" i="29"/>
  <c r="A182" i="29"/>
  <c r="A180" i="29"/>
  <c r="A178" i="29"/>
  <c r="A177" i="29"/>
  <c r="A176" i="29"/>
  <c r="A175" i="29"/>
  <c r="A174" i="29"/>
  <c r="A172" i="29"/>
  <c r="A170" i="29"/>
  <c r="A168" i="29"/>
  <c r="A166" i="29"/>
  <c r="A165" i="29"/>
  <c r="A164" i="29"/>
  <c r="A163" i="29"/>
  <c r="A162" i="29"/>
  <c r="A161" i="29"/>
  <c r="A160" i="29"/>
  <c r="A158" i="29"/>
  <c r="A157" i="29"/>
  <c r="A156" i="29"/>
  <c r="A155" i="29"/>
  <c r="A153" i="29"/>
  <c r="A152" i="29"/>
  <c r="A151" i="29"/>
  <c r="A150" i="29"/>
  <c r="A149" i="29"/>
  <c r="A148" i="29"/>
  <c r="A147" i="29"/>
  <c r="A146" i="29"/>
  <c r="A144" i="29"/>
  <c r="A142" i="29"/>
  <c r="A141" i="29"/>
  <c r="A140" i="29"/>
  <c r="A138" i="29"/>
  <c r="A137" i="29"/>
  <c r="A136" i="29"/>
  <c r="A135" i="29"/>
  <c r="A134" i="29"/>
  <c r="A133" i="29"/>
  <c r="A131" i="29"/>
  <c r="A129" i="29"/>
  <c r="A127" i="29"/>
  <c r="A125" i="29"/>
  <c r="A124" i="29"/>
  <c r="A123" i="29"/>
  <c r="A122" i="29"/>
  <c r="A121" i="29"/>
  <c r="A119" i="29"/>
  <c r="A118" i="29"/>
  <c r="A117" i="29"/>
  <c r="A115" i="29"/>
  <c r="A113" i="29"/>
  <c r="A112" i="29"/>
  <c r="A110" i="29"/>
  <c r="A108" i="29"/>
  <c r="A107" i="29"/>
  <c r="A106" i="29"/>
  <c r="A105" i="29"/>
  <c r="A104" i="29"/>
  <c r="A103" i="29"/>
  <c r="A102" i="29"/>
  <c r="A101" i="29"/>
  <c r="A100" i="29"/>
  <c r="A99" i="29"/>
  <c r="A98" i="29"/>
  <c r="A97" i="29"/>
  <c r="A96" i="29"/>
  <c r="A94" i="29"/>
  <c r="A93" i="29"/>
  <c r="A92" i="29"/>
  <c r="A91" i="29"/>
  <c r="A89" i="29"/>
  <c r="A88" i="29"/>
  <c r="A87" i="29"/>
  <c r="A85" i="29"/>
  <c r="A83" i="29"/>
  <c r="A82" i="29"/>
  <c r="A81" i="29"/>
  <c r="A79" i="29"/>
  <c r="A78" i="29"/>
  <c r="A77" i="29"/>
  <c r="A76" i="29"/>
  <c r="A74" i="29"/>
  <c r="A73" i="29"/>
  <c r="A72" i="29"/>
  <c r="A71" i="29"/>
  <c r="A70" i="29"/>
  <c r="A68" i="29"/>
  <c r="A67" i="29"/>
  <c r="A66" i="29"/>
  <c r="A64" i="29"/>
  <c r="A63" i="29"/>
  <c r="A62" i="29"/>
  <c r="A61" i="29"/>
  <c r="A60" i="29"/>
  <c r="A59" i="29"/>
  <c r="A58" i="29"/>
  <c r="A57" i="29"/>
  <c r="A56" i="29"/>
  <c r="A55" i="29"/>
  <c r="A54" i="29"/>
  <c r="A53" i="29"/>
  <c r="A52" i="29"/>
  <c r="A51" i="29"/>
  <c r="A50" i="29"/>
  <c r="A48" i="29"/>
  <c r="A46" i="29"/>
  <c r="A44" i="29"/>
  <c r="A43" i="29"/>
  <c r="A42" i="29"/>
  <c r="A41" i="29"/>
  <c r="A40" i="29"/>
  <c r="A39" i="29"/>
  <c r="A37" i="29"/>
  <c r="A35" i="29"/>
  <c r="A34" i="29"/>
  <c r="A32" i="29"/>
  <c r="A31" i="29"/>
  <c r="A30" i="29"/>
  <c r="A29" i="29"/>
  <c r="A28" i="29"/>
  <c r="A27" i="29"/>
  <c r="A26" i="29"/>
  <c r="A24" i="29"/>
  <c r="A22" i="29"/>
  <c r="A20" i="29"/>
  <c r="A18" i="29"/>
  <c r="A16" i="29"/>
  <c r="A15" i="29"/>
  <c r="A14" i="29"/>
  <c r="A13" i="29"/>
  <c r="A12" i="29"/>
  <c r="A10" i="29"/>
  <c r="A9" i="29"/>
  <c r="A7" i="29"/>
  <c r="A5" i="29"/>
  <c r="A3" i="29"/>
  <c r="AK6" i="20"/>
  <c r="A6" i="20"/>
  <c r="A7" i="20"/>
  <c r="A8" i="20"/>
  <c r="A9" i="20"/>
  <c r="A10" i="20"/>
  <c r="A11" i="20"/>
  <c r="A12" i="20"/>
  <c r="A13" i="20"/>
  <c r="A14" i="20"/>
  <c r="A16" i="20"/>
  <c r="A17" i="20"/>
  <c r="A18" i="20"/>
  <c r="A19" i="20"/>
  <c r="A20" i="20"/>
  <c r="A21" i="20"/>
  <c r="A22" i="20"/>
  <c r="A23" i="20"/>
  <c r="A24" i="20"/>
  <c r="A3" i="20"/>
  <c r="A4" i="20"/>
  <c r="A5" i="20"/>
  <c r="A2" i="20"/>
  <c r="AK2" i="20"/>
  <c r="AK3" i="20"/>
  <c r="AK4" i="20"/>
  <c r="AK5" i="20"/>
  <c r="AK7" i="20"/>
  <c r="AK8" i="20"/>
  <c r="AK9" i="20"/>
  <c r="AK10" i="20"/>
  <c r="AK11" i="20"/>
  <c r="AK12" i="20"/>
  <c r="AK13" i="20"/>
  <c r="AK14" i="20"/>
  <c r="AK15" i="20"/>
  <c r="AK16" i="20"/>
  <c r="AK17" i="20"/>
  <c r="AK18" i="20"/>
  <c r="AK19" i="20"/>
  <c r="AK20" i="20"/>
  <c r="AK21" i="20"/>
  <c r="AK22" i="20"/>
  <c r="AK23" i="20"/>
  <c r="AK24" i="20"/>
  <c r="AK26" i="20"/>
  <c r="AK27" i="20"/>
  <c r="AK28" i="20"/>
  <c r="AK29" i="20"/>
  <c r="AK30" i="20"/>
  <c r="AK31" i="20"/>
  <c r="AK32" i="20"/>
  <c r="AK33" i="20"/>
  <c r="AK34" i="20"/>
  <c r="AK35" i="20"/>
  <c r="AK36" i="20"/>
  <c r="AK37" i="20"/>
  <c r="AK38" i="20"/>
  <c r="AK39" i="20"/>
  <c r="AK40" i="20"/>
  <c r="AK41" i="20"/>
  <c r="AK42" i="20"/>
  <c r="AK43" i="20"/>
  <c r="AK44" i="20"/>
  <c r="AK45" i="20"/>
  <c r="AK46" i="20"/>
  <c r="AK47" i="20"/>
  <c r="AK48" i="20"/>
  <c r="AK49" i="20"/>
  <c r="AK50" i="20"/>
  <c r="AK51" i="20"/>
  <c r="AK52" i="20"/>
  <c r="AK53" i="20"/>
  <c r="AK54" i="20"/>
  <c r="AK55" i="20"/>
  <c r="AK56" i="20"/>
  <c r="AK57" i="20"/>
  <c r="AK58" i="20"/>
  <c r="AK59" i="20"/>
  <c r="AK60" i="20"/>
  <c r="AK61" i="20"/>
  <c r="AK62" i="20"/>
  <c r="AK63" i="20"/>
  <c r="AK64" i="20"/>
  <c r="AK65" i="20"/>
  <c r="AK66" i="20"/>
  <c r="AK67" i="20"/>
  <c r="AK68" i="20"/>
  <c r="AK69" i="20"/>
  <c r="AK70" i="20"/>
  <c r="AK71" i="20"/>
  <c r="AK72" i="20"/>
  <c r="AK73" i="20"/>
  <c r="AK74" i="20"/>
  <c r="AK75" i="20"/>
  <c r="AK76" i="20"/>
  <c r="AK77" i="20"/>
  <c r="AK78" i="20"/>
  <c r="AK79" i="20"/>
  <c r="AK80" i="20"/>
  <c r="AK81" i="20"/>
  <c r="AK82" i="20"/>
  <c r="AK83" i="20"/>
  <c r="AK84" i="20"/>
  <c r="AK85" i="20"/>
  <c r="AK86" i="20"/>
  <c r="AK87" i="20"/>
  <c r="AK88" i="20"/>
  <c r="AK89" i="20"/>
  <c r="AK90" i="20"/>
  <c r="AK91" i="20"/>
  <c r="AK92" i="20"/>
  <c r="AK93" i="20"/>
  <c r="AK94" i="20"/>
  <c r="AK95" i="20"/>
  <c r="AK96" i="20"/>
  <c r="AK97" i="20"/>
  <c r="AK98" i="20"/>
  <c r="AK99" i="20"/>
  <c r="AK100" i="20"/>
  <c r="AK101" i="20"/>
  <c r="AK102" i="20"/>
  <c r="AK103" i="20"/>
  <c r="AK104" i="20"/>
  <c r="AK105" i="20"/>
  <c r="AK106" i="20"/>
  <c r="AK107" i="20"/>
  <c r="AK108" i="20"/>
  <c r="AK109" i="20"/>
  <c r="AK110" i="20"/>
  <c r="AK111" i="20"/>
  <c r="AK112" i="20"/>
  <c r="AK113" i="20"/>
  <c r="AK114" i="20"/>
  <c r="AK115" i="20"/>
  <c r="AK116" i="20"/>
  <c r="AK117" i="20"/>
  <c r="AK118" i="20"/>
  <c r="AK119" i="20"/>
  <c r="AK120" i="20"/>
  <c r="AK121" i="20"/>
  <c r="AK122" i="20"/>
  <c r="AK123" i="20"/>
  <c r="AK124" i="20"/>
  <c r="AK125" i="20"/>
  <c r="AK126" i="20"/>
  <c r="AK127" i="20"/>
  <c r="AK128" i="20"/>
  <c r="AK129" i="20"/>
  <c r="AK130" i="20"/>
  <c r="AK131" i="20"/>
  <c r="AK132" i="20"/>
  <c r="AK133" i="20"/>
  <c r="AK134" i="20"/>
  <c r="AK135" i="20"/>
  <c r="AK136" i="20"/>
  <c r="AK137" i="20"/>
  <c r="AK138" i="20"/>
  <c r="AK139" i="20"/>
  <c r="AK140" i="20"/>
  <c r="AK141" i="20"/>
  <c r="AK142" i="20"/>
  <c r="AK143" i="20"/>
  <c r="AK144" i="20"/>
  <c r="AK145" i="20"/>
  <c r="AK146" i="20"/>
  <c r="AK147" i="20"/>
  <c r="AK148" i="20"/>
  <c r="AK149" i="20"/>
  <c r="AK150" i="20"/>
  <c r="AK151" i="20"/>
  <c r="AK152" i="20"/>
  <c r="AK153" i="20"/>
  <c r="AK154" i="20"/>
  <c r="AK155" i="20"/>
  <c r="AK156" i="20"/>
  <c r="AK157" i="20"/>
  <c r="AK158" i="20"/>
  <c r="AK159" i="20"/>
  <c r="AK160" i="20"/>
  <c r="AK161" i="20"/>
  <c r="AK162" i="20"/>
  <c r="AK163" i="20"/>
  <c r="AK164" i="20"/>
  <c r="AK165" i="20"/>
  <c r="AK166" i="20"/>
  <c r="AK167" i="20"/>
  <c r="AK168" i="20"/>
  <c r="AK169" i="20"/>
  <c r="AK170" i="20"/>
  <c r="AK171" i="20"/>
  <c r="A19" i="24" l="1"/>
  <c r="F19" i="24" s="1"/>
  <c r="S93" i="20"/>
  <c r="S92" i="20"/>
  <c r="S19" i="20"/>
  <c r="S18" i="20"/>
  <c r="S24" i="20"/>
  <c r="S16" i="20"/>
  <c r="S17" i="20"/>
  <c r="S178" i="20"/>
  <c r="S186" i="20"/>
  <c r="S67" i="20"/>
  <c r="S117" i="20"/>
  <c r="S158" i="20"/>
  <c r="S36" i="20"/>
  <c r="S102" i="20"/>
  <c r="S135" i="20"/>
  <c r="S175" i="20"/>
  <c r="S145" i="20"/>
  <c r="S169" i="20"/>
  <c r="S179" i="20"/>
  <c r="S59" i="20"/>
  <c r="S91" i="20"/>
  <c r="S126" i="20"/>
  <c r="S52" i="20"/>
  <c r="S76" i="20"/>
  <c r="S110" i="20"/>
  <c r="S151" i="20"/>
  <c r="S153" i="20"/>
  <c r="S180" i="20"/>
  <c r="S51" i="20"/>
  <c r="S109" i="20"/>
  <c r="S142" i="20"/>
  <c r="S174" i="20"/>
  <c r="S60" i="20"/>
  <c r="S94" i="20"/>
  <c r="S143" i="20"/>
  <c r="S183" i="20"/>
  <c r="S120" i="20"/>
  <c r="S181" i="20"/>
  <c r="S43" i="20"/>
  <c r="S150" i="20"/>
  <c r="S182" i="20"/>
  <c r="S44" i="20"/>
  <c r="S68" i="20"/>
  <c r="S118" i="20"/>
  <c r="S159" i="20"/>
  <c r="S137" i="20"/>
  <c r="S177" i="20"/>
  <c r="S27" i="20"/>
  <c r="S35" i="20"/>
  <c r="S75" i="20"/>
  <c r="S83" i="20"/>
  <c r="S101" i="20"/>
  <c r="S134" i="20"/>
  <c r="S166" i="20"/>
  <c r="S28" i="20"/>
  <c r="S84" i="20"/>
  <c r="S127" i="20"/>
  <c r="S167" i="20"/>
  <c r="S129" i="20"/>
  <c r="S185" i="20"/>
  <c r="S176" i="20"/>
  <c r="S184" i="20"/>
  <c r="S30" i="20"/>
  <c r="S38" i="20"/>
  <c r="S46" i="20"/>
  <c r="S54" i="20"/>
  <c r="S62" i="20"/>
  <c r="S70" i="20"/>
  <c r="S78" i="20"/>
  <c r="S86" i="20"/>
  <c r="S96" i="20"/>
  <c r="S104" i="20"/>
  <c r="S112" i="20"/>
  <c r="S161" i="20"/>
  <c r="S172" i="20"/>
  <c r="S121" i="20"/>
  <c r="S55" i="20"/>
  <c r="S64" i="20"/>
  <c r="S69" i="20"/>
  <c r="S170" i="20"/>
  <c r="S155" i="20"/>
  <c r="S144" i="20"/>
  <c r="S149" i="20"/>
  <c r="S82" i="20"/>
  <c r="S140" i="20"/>
  <c r="S65" i="20"/>
  <c r="S29" i="20"/>
  <c r="S103" i="20"/>
  <c r="S66" i="20"/>
  <c r="S148" i="20"/>
  <c r="S113" i="20"/>
  <c r="S47" i="20"/>
  <c r="S32" i="20"/>
  <c r="S53" i="20"/>
  <c r="S138" i="20"/>
  <c r="S131" i="20"/>
  <c r="S119" i="20"/>
  <c r="S141" i="20"/>
  <c r="S74" i="20"/>
  <c r="S124" i="20"/>
  <c r="S57" i="20"/>
  <c r="S146" i="20"/>
  <c r="S168" i="20"/>
  <c r="S106" i="20"/>
  <c r="S163" i="20"/>
  <c r="S105" i="20"/>
  <c r="S39" i="20"/>
  <c r="S122" i="20"/>
  <c r="S97" i="20"/>
  <c r="S31" i="20"/>
  <c r="S25" i="20"/>
  <c r="S173" i="20"/>
  <c r="S128" i="20"/>
  <c r="S80" i="20"/>
  <c r="S77" i="20"/>
  <c r="S125" i="20"/>
  <c r="S58" i="20"/>
  <c r="S107" i="20"/>
  <c r="S41" i="20"/>
  <c r="S45" i="20"/>
  <c r="S42" i="20"/>
  <c r="S26" i="20"/>
  <c r="S88" i="20"/>
  <c r="S87" i="20"/>
  <c r="S164" i="20"/>
  <c r="S152" i="20"/>
  <c r="S132" i="20"/>
  <c r="S85" i="20"/>
  <c r="S48" i="20"/>
  <c r="S61" i="20"/>
  <c r="S116" i="20"/>
  <c r="S50" i="20"/>
  <c r="S99" i="20"/>
  <c r="S33" i="20"/>
  <c r="S72" i="20"/>
  <c r="S171" i="20"/>
  <c r="S136" i="20"/>
  <c r="S147" i="20"/>
  <c r="S37" i="20"/>
  <c r="S162" i="20"/>
  <c r="S108" i="20"/>
  <c r="S89" i="20"/>
  <c r="S133" i="20"/>
  <c r="S49" i="20"/>
  <c r="S79" i="20"/>
  <c r="S40" i="20"/>
  <c r="S71" i="20"/>
  <c r="S139" i="20"/>
  <c r="S111" i="20"/>
  <c r="S114" i="20"/>
  <c r="S165" i="20"/>
  <c r="S130" i="20"/>
  <c r="S15" i="20"/>
  <c r="S100" i="20"/>
  <c r="S34" i="20"/>
  <c r="S81" i="20"/>
  <c r="S154" i="20"/>
  <c r="S63" i="20"/>
  <c r="S98" i="20"/>
  <c r="S95" i="20"/>
  <c r="S56" i="20"/>
  <c r="S156" i="20"/>
  <c r="S160" i="20"/>
  <c r="S157" i="20"/>
  <c r="S90" i="20"/>
  <c r="S73" i="20"/>
  <c r="S115" i="20"/>
  <c r="S23" i="20"/>
  <c r="S22" i="20"/>
  <c r="S21" i="20"/>
  <c r="S20" i="20"/>
  <c r="S2" i="20"/>
  <c r="S9" i="20"/>
  <c r="S12" i="20"/>
  <c r="S5" i="20"/>
  <c r="S11" i="20"/>
  <c r="S4" i="20"/>
  <c r="S10" i="20"/>
  <c r="S3" i="20"/>
  <c r="S8" i="20"/>
  <c r="S7" i="20"/>
  <c r="S14" i="20"/>
  <c r="S6" i="20"/>
  <c r="S13" i="20"/>
  <c r="H19" i="24" l="1"/>
  <c r="G19" i="24"/>
  <c r="E19" i="24"/>
  <c r="D19" i="24"/>
  <c r="B19" i="24"/>
  <c r="C19" i="24"/>
  <c r="A142" i="23"/>
  <c r="A150" i="23"/>
  <c r="A27" i="23"/>
  <c r="A35" i="23"/>
  <c r="A43" i="23"/>
  <c r="A51" i="23"/>
  <c r="A59" i="23"/>
  <c r="A67" i="23"/>
  <c r="A75" i="23"/>
  <c r="A83" i="23"/>
  <c r="A91" i="23"/>
  <c r="A99" i="23"/>
  <c r="A107" i="23"/>
  <c r="A115" i="23"/>
  <c r="A123" i="23"/>
  <c r="A131" i="23"/>
  <c r="A134" i="23"/>
  <c r="A42" i="23"/>
  <c r="A98" i="23"/>
  <c r="A143" i="23"/>
  <c r="A151" i="23"/>
  <c r="A28" i="23"/>
  <c r="A36" i="23"/>
  <c r="A44" i="23"/>
  <c r="A52" i="23"/>
  <c r="A60" i="23"/>
  <c r="A68" i="23"/>
  <c r="A76" i="23"/>
  <c r="A84" i="23"/>
  <c r="A92" i="23"/>
  <c r="A100" i="23"/>
  <c r="A108" i="23"/>
  <c r="A116" i="23"/>
  <c r="A124" i="23"/>
  <c r="A132" i="23"/>
  <c r="A126" i="23"/>
  <c r="A34" i="23"/>
  <c r="A90" i="23"/>
  <c r="A144" i="23"/>
  <c r="A21" i="23"/>
  <c r="A29" i="23"/>
  <c r="A37" i="23"/>
  <c r="A45" i="23"/>
  <c r="A53" i="23"/>
  <c r="A61" i="23"/>
  <c r="A69" i="23"/>
  <c r="A77" i="23"/>
  <c r="A85" i="23"/>
  <c r="A93" i="23"/>
  <c r="A101" i="23"/>
  <c r="A109" i="23"/>
  <c r="A117" i="23"/>
  <c r="A125" i="23"/>
  <c r="A133" i="23"/>
  <c r="A26" i="23"/>
  <c r="A82" i="23"/>
  <c r="A137" i="23"/>
  <c r="A145" i="23"/>
  <c r="A22" i="23"/>
  <c r="A30" i="23"/>
  <c r="A38" i="23"/>
  <c r="A46" i="23"/>
  <c r="A54" i="23"/>
  <c r="A62" i="23"/>
  <c r="A70" i="23"/>
  <c r="A78" i="23"/>
  <c r="A86" i="23"/>
  <c r="A94" i="23"/>
  <c r="A102" i="23"/>
  <c r="A110" i="23"/>
  <c r="A118" i="23"/>
  <c r="A58" i="23"/>
  <c r="A114" i="23"/>
  <c r="A138" i="23"/>
  <c r="A146" i="23"/>
  <c r="A23" i="23"/>
  <c r="A31" i="23"/>
  <c r="A39" i="23"/>
  <c r="A47" i="23"/>
  <c r="A55" i="23"/>
  <c r="A63" i="23"/>
  <c r="A71" i="23"/>
  <c r="A79" i="23"/>
  <c r="A87" i="23"/>
  <c r="A95" i="23"/>
  <c r="A103" i="23"/>
  <c r="A111" i="23"/>
  <c r="A119" i="23"/>
  <c r="A127" i="23"/>
  <c r="A135" i="23"/>
  <c r="A141" i="23"/>
  <c r="A66" i="23"/>
  <c r="A130" i="23"/>
  <c r="A139" i="23"/>
  <c r="A147" i="23"/>
  <c r="A24" i="23"/>
  <c r="A32" i="23"/>
  <c r="A40" i="23"/>
  <c r="A48" i="23"/>
  <c r="A56" i="23"/>
  <c r="A64" i="23"/>
  <c r="A72" i="23"/>
  <c r="A80" i="23"/>
  <c r="A88" i="23"/>
  <c r="A96" i="23"/>
  <c r="A104" i="23"/>
  <c r="A112" i="23"/>
  <c r="A120" i="23"/>
  <c r="A128" i="23"/>
  <c r="A136" i="23"/>
  <c r="A50" i="23"/>
  <c r="A106" i="23"/>
  <c r="A140" i="23"/>
  <c r="A148" i="23"/>
  <c r="A25" i="23"/>
  <c r="A33" i="23"/>
  <c r="A41" i="23"/>
  <c r="A49" i="23"/>
  <c r="A57" i="23"/>
  <c r="A65" i="23"/>
  <c r="A73" i="23"/>
  <c r="A81" i="23"/>
  <c r="A89" i="23"/>
  <c r="A97" i="23"/>
  <c r="A105" i="23"/>
  <c r="A113" i="23"/>
  <c r="A121" i="23"/>
  <c r="A129" i="23"/>
  <c r="A20" i="23"/>
  <c r="A149" i="23"/>
  <c r="A74" i="23"/>
  <c r="A122" i="23"/>
  <c r="A152" i="23"/>
  <c r="A153" i="23"/>
  <c r="A154" i="23"/>
  <c r="A155" i="23"/>
  <c r="F20" i="24"/>
  <c r="A22" i="24"/>
  <c r="D22" i="24" s="1"/>
  <c r="G23" i="24"/>
  <c r="E25" i="24"/>
  <c r="H26" i="24"/>
  <c r="F28" i="24"/>
  <c r="A30" i="24"/>
  <c r="D30" i="24" s="1"/>
  <c r="G31" i="24"/>
  <c r="E33" i="24"/>
  <c r="H34" i="24"/>
  <c r="F36" i="24"/>
  <c r="A38" i="24"/>
  <c r="D38" i="24" s="1"/>
  <c r="G39" i="24"/>
  <c r="E41" i="24"/>
  <c r="H42" i="24"/>
  <c r="F44" i="24"/>
  <c r="A46" i="24"/>
  <c r="D46" i="24" s="1"/>
  <c r="G47" i="24"/>
  <c r="E49" i="24"/>
  <c r="H50" i="24"/>
  <c r="F52" i="24"/>
  <c r="G55" i="24"/>
  <c r="H58" i="24"/>
  <c r="G63" i="24"/>
  <c r="H62" i="24"/>
  <c r="G20" i="24"/>
  <c r="E22" i="24"/>
  <c r="H23" i="24"/>
  <c r="F25" i="24"/>
  <c r="A27" i="24"/>
  <c r="D27" i="24" s="1"/>
  <c r="G28" i="24"/>
  <c r="E30" i="24"/>
  <c r="H31" i="24"/>
  <c r="F33" i="24"/>
  <c r="A35" i="24"/>
  <c r="D35" i="24" s="1"/>
  <c r="G36" i="24"/>
  <c r="E38" i="24"/>
  <c r="H39" i="24"/>
  <c r="F41" i="24"/>
  <c r="A43" i="24"/>
  <c r="D43" i="24" s="1"/>
  <c r="G44" i="24"/>
  <c r="E46" i="24"/>
  <c r="H47" i="24"/>
  <c r="F49" i="24"/>
  <c r="A51" i="24"/>
  <c r="D51" i="24" s="1"/>
  <c r="G52" i="24"/>
  <c r="E54" i="24"/>
  <c r="H55" i="24"/>
  <c r="F57" i="24"/>
  <c r="A59" i="24"/>
  <c r="D59" i="24" s="1"/>
  <c r="G60" i="24"/>
  <c r="E62" i="24"/>
  <c r="A64" i="24"/>
  <c r="D64" i="24" s="1"/>
  <c r="H20" i="24"/>
  <c r="F22" i="24"/>
  <c r="A24" i="24"/>
  <c r="D24" i="24" s="1"/>
  <c r="G25" i="24"/>
  <c r="E27" i="24"/>
  <c r="H28" i="24"/>
  <c r="F30" i="24"/>
  <c r="A32" i="24"/>
  <c r="D32" i="24" s="1"/>
  <c r="G33" i="24"/>
  <c r="E35" i="24"/>
  <c r="H36" i="24"/>
  <c r="F38" i="24"/>
  <c r="A40" i="24"/>
  <c r="D40" i="24" s="1"/>
  <c r="G41" i="24"/>
  <c r="E43" i="24"/>
  <c r="H44" i="24"/>
  <c r="F46" i="24"/>
  <c r="A48" i="24"/>
  <c r="D48" i="24" s="1"/>
  <c r="G49" i="24"/>
  <c r="E51" i="24"/>
  <c r="H52" i="24"/>
  <c r="F54" i="24"/>
  <c r="A56" i="24"/>
  <c r="D56" i="24" s="1"/>
  <c r="G57" i="24"/>
  <c r="E59" i="24"/>
  <c r="H60" i="24"/>
  <c r="F64" i="24"/>
  <c r="A21" i="24"/>
  <c r="D21" i="24" s="1"/>
  <c r="G22" i="24"/>
  <c r="E24" i="24"/>
  <c r="H25" i="24"/>
  <c r="F27" i="24"/>
  <c r="A29" i="24"/>
  <c r="D29" i="24" s="1"/>
  <c r="G30" i="24"/>
  <c r="E32" i="24"/>
  <c r="H33" i="24"/>
  <c r="F35" i="24"/>
  <c r="A37" i="24"/>
  <c r="D37" i="24" s="1"/>
  <c r="G38" i="24"/>
  <c r="E40" i="24"/>
  <c r="H41" i="24"/>
  <c r="F43" i="24"/>
  <c r="A45" i="24"/>
  <c r="D45" i="24" s="1"/>
  <c r="G46" i="24"/>
  <c r="E48" i="24"/>
  <c r="H49" i="24"/>
  <c r="F51" i="24"/>
  <c r="A53" i="24"/>
  <c r="D53" i="24" s="1"/>
  <c r="G54" i="24"/>
  <c r="E56" i="24"/>
  <c r="H57" i="24"/>
  <c r="F59" i="24"/>
  <c r="A61" i="24"/>
  <c r="D61" i="24" s="1"/>
  <c r="G62" i="24"/>
  <c r="E64" i="24"/>
  <c r="A50" i="24"/>
  <c r="D50" i="24" s="1"/>
  <c r="E53" i="24"/>
  <c r="F56" i="24"/>
  <c r="G59" i="24"/>
  <c r="E21" i="24"/>
  <c r="H22" i="24"/>
  <c r="F24" i="24"/>
  <c r="A26" i="24"/>
  <c r="D26" i="24" s="1"/>
  <c r="G27" i="24"/>
  <c r="E29" i="24"/>
  <c r="H30" i="24"/>
  <c r="F32" i="24"/>
  <c r="A34" i="24"/>
  <c r="D34" i="24" s="1"/>
  <c r="G35" i="24"/>
  <c r="E37" i="24"/>
  <c r="H38" i="24"/>
  <c r="F40" i="24"/>
  <c r="A42" i="24"/>
  <c r="D42" i="24" s="1"/>
  <c r="G43" i="24"/>
  <c r="E45" i="24"/>
  <c r="H46" i="24"/>
  <c r="F48" i="24"/>
  <c r="G51" i="24"/>
  <c r="H54" i="24"/>
  <c r="A58" i="24"/>
  <c r="D58" i="24" s="1"/>
  <c r="E61" i="24"/>
  <c r="F21" i="24"/>
  <c r="A23" i="24"/>
  <c r="D23" i="24" s="1"/>
  <c r="G24" i="24"/>
  <c r="E26" i="24"/>
  <c r="H27" i="24"/>
  <c r="F29" i="24"/>
  <c r="A31" i="24"/>
  <c r="D31" i="24" s="1"/>
  <c r="G32" i="24"/>
  <c r="E34" i="24"/>
  <c r="H35" i="24"/>
  <c r="F37" i="24"/>
  <c r="A39" i="24"/>
  <c r="D39" i="24" s="1"/>
  <c r="G40" i="24"/>
  <c r="E42" i="24"/>
  <c r="H43" i="24"/>
  <c r="F45" i="24"/>
  <c r="A47" i="24"/>
  <c r="D47" i="24" s="1"/>
  <c r="G48" i="24"/>
  <c r="E50" i="24"/>
  <c r="H51" i="24"/>
  <c r="F53" i="24"/>
  <c r="A55" i="24"/>
  <c r="D55" i="24" s="1"/>
  <c r="G56" i="24"/>
  <c r="E58" i="24"/>
  <c r="H59" i="24"/>
  <c r="F61" i="24"/>
  <c r="A63" i="24"/>
  <c r="D63" i="24" s="1"/>
  <c r="G64" i="24"/>
  <c r="A20" i="24"/>
  <c r="D20" i="24" s="1"/>
  <c r="G21" i="24"/>
  <c r="E23" i="24"/>
  <c r="H24" i="24"/>
  <c r="F26" i="24"/>
  <c r="A28" i="24"/>
  <c r="D28" i="24" s="1"/>
  <c r="G29" i="24"/>
  <c r="E31" i="24"/>
  <c r="H32" i="24"/>
  <c r="F34" i="24"/>
  <c r="A36" i="24"/>
  <c r="D36" i="24" s="1"/>
  <c r="G37" i="24"/>
  <c r="E39" i="24"/>
  <c r="H40" i="24"/>
  <c r="F42" i="24"/>
  <c r="A44" i="24"/>
  <c r="D44" i="24" s="1"/>
  <c r="G45" i="24"/>
  <c r="E47" i="24"/>
  <c r="H48" i="24"/>
  <c r="F50" i="24"/>
  <c r="A52" i="24"/>
  <c r="D52" i="24" s="1"/>
  <c r="G53" i="24"/>
  <c r="E55" i="24"/>
  <c r="H56" i="24"/>
  <c r="F58" i="24"/>
  <c r="A60" i="24"/>
  <c r="D60" i="24" s="1"/>
  <c r="G61" i="24"/>
  <c r="E63" i="24"/>
  <c r="H64" i="24"/>
  <c r="A62" i="24"/>
  <c r="D62" i="24" s="1"/>
  <c r="F62" i="24"/>
  <c r="E20" i="24"/>
  <c r="H21" i="24"/>
  <c r="F23" i="24"/>
  <c r="A25" i="24"/>
  <c r="D25" i="24" s="1"/>
  <c r="G26" i="24"/>
  <c r="E28" i="24"/>
  <c r="H29" i="24"/>
  <c r="F31" i="24"/>
  <c r="A33" i="24"/>
  <c r="D33" i="24" s="1"/>
  <c r="G34" i="24"/>
  <c r="E36" i="24"/>
  <c r="H37" i="24"/>
  <c r="F39" i="24"/>
  <c r="A41" i="24"/>
  <c r="D41" i="24" s="1"/>
  <c r="G42" i="24"/>
  <c r="E44" i="24"/>
  <c r="H45" i="24"/>
  <c r="F47" i="24"/>
  <c r="A49" i="24"/>
  <c r="D49" i="24" s="1"/>
  <c r="G50" i="24"/>
  <c r="E52" i="24"/>
  <c r="H53" i="24"/>
  <c r="F55" i="24"/>
  <c r="A57" i="24"/>
  <c r="D57" i="24" s="1"/>
  <c r="G58" i="24"/>
  <c r="E60" i="24"/>
  <c r="H61" i="24"/>
  <c r="F63" i="24"/>
  <c r="A54" i="24"/>
  <c r="D54" i="24" s="1"/>
  <c r="E57" i="24"/>
  <c r="F60" i="24"/>
  <c r="H63" i="24"/>
  <c r="C62" i="24" l="1"/>
  <c r="B62" i="24"/>
  <c r="B28" i="24"/>
  <c r="C28" i="24"/>
  <c r="B23" i="24"/>
  <c r="C23" i="24"/>
  <c r="B45" i="24"/>
  <c r="C45" i="24"/>
  <c r="B24" i="24"/>
  <c r="C24" i="24"/>
  <c r="B43" i="24"/>
  <c r="C43" i="24"/>
  <c r="B57" i="24"/>
  <c r="C57" i="24"/>
  <c r="B41" i="24"/>
  <c r="C41" i="24"/>
  <c r="B52" i="24"/>
  <c r="C52" i="24"/>
  <c r="B47" i="24"/>
  <c r="C47" i="24"/>
  <c r="B48" i="24"/>
  <c r="C48" i="24"/>
  <c r="B30" i="24"/>
  <c r="C30" i="24"/>
  <c r="B54" i="24"/>
  <c r="C54" i="24"/>
  <c r="B42" i="24"/>
  <c r="C42" i="24"/>
  <c r="C29" i="24"/>
  <c r="B29" i="24"/>
  <c r="C27" i="24"/>
  <c r="B27" i="24"/>
  <c r="B36" i="24"/>
  <c r="C36" i="24"/>
  <c r="B31" i="24"/>
  <c r="C31" i="24"/>
  <c r="C58" i="24"/>
  <c r="B58" i="24"/>
  <c r="C50" i="24"/>
  <c r="B50" i="24"/>
  <c r="B53" i="24"/>
  <c r="C53" i="24"/>
  <c r="B32" i="24"/>
  <c r="C32" i="24"/>
  <c r="B64" i="24"/>
  <c r="C64" i="24"/>
  <c r="B51" i="24"/>
  <c r="C51" i="24"/>
  <c r="B25" i="24"/>
  <c r="C25" i="24"/>
  <c r="B49" i="24"/>
  <c r="C49" i="24"/>
  <c r="B60" i="24"/>
  <c r="C60" i="24"/>
  <c r="B55" i="24"/>
  <c r="C55" i="24"/>
  <c r="B26" i="24"/>
  <c r="C26" i="24"/>
  <c r="B56" i="24"/>
  <c r="C56" i="24"/>
  <c r="B38" i="24"/>
  <c r="C38" i="24"/>
  <c r="B20" i="24"/>
  <c r="C20" i="24"/>
  <c r="B37" i="24"/>
  <c r="C37" i="24"/>
  <c r="B35" i="24"/>
  <c r="C35" i="24"/>
  <c r="C33" i="24"/>
  <c r="B33" i="24"/>
  <c r="B44" i="24"/>
  <c r="C44" i="24"/>
  <c r="B39" i="24"/>
  <c r="C39" i="24"/>
  <c r="B61" i="24"/>
  <c r="C61" i="24"/>
  <c r="B40" i="24"/>
  <c r="C40" i="24"/>
  <c r="B59" i="24"/>
  <c r="C59" i="24"/>
  <c r="B22" i="24"/>
  <c r="C22" i="24"/>
  <c r="B63" i="24"/>
  <c r="C63" i="24"/>
  <c r="B34" i="24"/>
  <c r="C34" i="24"/>
  <c r="C21" i="24"/>
  <c r="B21" i="24"/>
  <c r="C46" i="24"/>
  <c r="B46" i="24"/>
  <c r="A9" i="27"/>
  <c r="H102" i="24" l="1"/>
  <c r="G89" i="24"/>
  <c r="G121" i="24"/>
  <c r="F86" i="24"/>
  <c r="F118" i="24"/>
  <c r="F150" i="24"/>
  <c r="E83" i="24"/>
  <c r="E115" i="24"/>
  <c r="E147" i="24"/>
  <c r="A80" i="24"/>
  <c r="A144" i="24"/>
  <c r="D144" i="24" s="1"/>
  <c r="E101" i="24"/>
  <c r="H110" i="24"/>
  <c r="G91" i="24"/>
  <c r="G123" i="24"/>
  <c r="F88" i="24"/>
  <c r="F120" i="24"/>
  <c r="E85" i="24"/>
  <c r="E117" i="24"/>
  <c r="E149" i="24"/>
  <c r="A82" i="24"/>
  <c r="D82" i="24" s="1"/>
  <c r="A114" i="24"/>
  <c r="D114" i="24" s="1"/>
  <c r="E69" i="24"/>
  <c r="G97" i="24"/>
  <c r="G129" i="24"/>
  <c r="F94" i="24"/>
  <c r="F126" i="24"/>
  <c r="E91" i="24"/>
  <c r="E123" i="24"/>
  <c r="A88" i="24"/>
  <c r="D88" i="24" s="1"/>
  <c r="A120" i="24"/>
  <c r="D120" i="24" s="1"/>
  <c r="H142" i="24"/>
  <c r="G107" i="24"/>
  <c r="F72" i="24"/>
  <c r="F96" i="24"/>
  <c r="F128" i="24"/>
  <c r="E93" i="24"/>
  <c r="E125" i="24"/>
  <c r="A90" i="24"/>
  <c r="D90" i="24" s="1"/>
  <c r="A122" i="24"/>
  <c r="D122" i="24" s="1"/>
  <c r="A96" i="24"/>
  <c r="D96" i="24" s="1"/>
  <c r="H78" i="24"/>
  <c r="G75" i="24"/>
  <c r="A98" i="24"/>
  <c r="G73" i="24"/>
  <c r="G105" i="24"/>
  <c r="G137" i="24"/>
  <c r="F70" i="24"/>
  <c r="F102" i="24"/>
  <c r="F134" i="24"/>
  <c r="E67" i="24"/>
  <c r="E99" i="24"/>
  <c r="E131" i="24"/>
  <c r="A128" i="24"/>
  <c r="G139" i="24"/>
  <c r="F104" i="24"/>
  <c r="A66" i="24"/>
  <c r="G81" i="24"/>
  <c r="G113" i="24"/>
  <c r="G145" i="24"/>
  <c r="F78" i="24"/>
  <c r="F110" i="24"/>
  <c r="F142" i="24"/>
  <c r="E75" i="24"/>
  <c r="E107" i="24"/>
  <c r="E139" i="24"/>
  <c r="A72" i="24"/>
  <c r="A104" i="24"/>
  <c r="D104" i="24" s="1"/>
  <c r="A136" i="24"/>
  <c r="D136" i="24" s="1"/>
  <c r="A106" i="24"/>
  <c r="D106" i="24" s="1"/>
  <c r="A112" i="24"/>
  <c r="F136" i="24"/>
  <c r="A130" i="24"/>
  <c r="H94" i="24"/>
  <c r="H150" i="24"/>
  <c r="G83" i="24"/>
  <c r="G115" i="24"/>
  <c r="G147" i="24"/>
  <c r="F80" i="24"/>
  <c r="F112" i="24"/>
  <c r="F144" i="24"/>
  <c r="E77" i="24"/>
  <c r="E109" i="24"/>
  <c r="E141" i="24"/>
  <c r="A74" i="24"/>
  <c r="D74" i="24" s="1"/>
  <c r="A138" i="24"/>
  <c r="D138" i="24" s="1"/>
  <c r="A146" i="24"/>
  <c r="D146" i="24" s="1"/>
  <c r="E133" i="24"/>
  <c r="H95" i="24"/>
  <c r="G92" i="24"/>
  <c r="F89" i="24"/>
  <c r="E86" i="24"/>
  <c r="E150" i="24"/>
  <c r="A83" i="24"/>
  <c r="D83" i="24" s="1"/>
  <c r="A147" i="24"/>
  <c r="D147" i="24" s="1"/>
  <c r="H120" i="24"/>
  <c r="G117" i="24"/>
  <c r="F114" i="24"/>
  <c r="E111" i="24"/>
  <c r="A108" i="24"/>
  <c r="D108" i="24" s="1"/>
  <c r="H124" i="24"/>
  <c r="H81" i="24"/>
  <c r="H145" i="24"/>
  <c r="G78" i="24"/>
  <c r="G142" i="24"/>
  <c r="F75" i="24"/>
  <c r="F139" i="24"/>
  <c r="E72" i="24"/>
  <c r="E136" i="24"/>
  <c r="A69" i="24"/>
  <c r="D69" i="24" s="1"/>
  <c r="A133" i="24"/>
  <c r="D133" i="24" s="1"/>
  <c r="H106" i="24"/>
  <c r="G103" i="24"/>
  <c r="F100" i="24"/>
  <c r="E97" i="24"/>
  <c r="A94" i="24"/>
  <c r="D94" i="24" s="1"/>
  <c r="H67" i="24"/>
  <c r="H131" i="24"/>
  <c r="G128" i="24"/>
  <c r="F125" i="24"/>
  <c r="E122" i="24"/>
  <c r="A119" i="24"/>
  <c r="D119" i="24" s="1"/>
  <c r="H85" i="24"/>
  <c r="H149" i="24"/>
  <c r="G82" i="24"/>
  <c r="G146" i="24"/>
  <c r="F79" i="24"/>
  <c r="F143" i="24"/>
  <c r="E76" i="24"/>
  <c r="E140" i="24"/>
  <c r="A73" i="24"/>
  <c r="D73" i="24" s="1"/>
  <c r="A137" i="24"/>
  <c r="D137" i="24" s="1"/>
  <c r="G131" i="24"/>
  <c r="H118" i="24"/>
  <c r="E148" i="24"/>
  <c r="A145" i="24"/>
  <c r="D145" i="24" s="1"/>
  <c r="E145" i="24"/>
  <c r="G112" i="24"/>
  <c r="G130" i="24"/>
  <c r="A121" i="24"/>
  <c r="D121" i="24" s="1"/>
  <c r="G84" i="24"/>
  <c r="E142" i="24"/>
  <c r="G109" i="24"/>
  <c r="H73" i="24"/>
  <c r="H103" i="24"/>
  <c r="G100" i="24"/>
  <c r="F97" i="24"/>
  <c r="E94" i="24"/>
  <c r="A91" i="24"/>
  <c r="D91" i="24" s="1"/>
  <c r="H128" i="24"/>
  <c r="G125" i="24"/>
  <c r="F122" i="24"/>
  <c r="E119" i="24"/>
  <c r="A116" i="24"/>
  <c r="D116" i="24" s="1"/>
  <c r="H89" i="24"/>
  <c r="G86" i="24"/>
  <c r="G150" i="24"/>
  <c r="F83" i="24"/>
  <c r="F147" i="24"/>
  <c r="E80" i="24"/>
  <c r="E144" i="24"/>
  <c r="A77" i="24"/>
  <c r="D77" i="24" s="1"/>
  <c r="A141" i="24"/>
  <c r="D141" i="24" s="1"/>
  <c r="H114" i="24"/>
  <c r="G111" i="24"/>
  <c r="F108" i="24"/>
  <c r="E105" i="24"/>
  <c r="A102" i="24"/>
  <c r="D102" i="24" s="1"/>
  <c r="H68" i="24"/>
  <c r="H75" i="24"/>
  <c r="H139" i="24"/>
  <c r="G72" i="24"/>
  <c r="G136" i="24"/>
  <c r="F69" i="24"/>
  <c r="F133" i="24"/>
  <c r="E66" i="24"/>
  <c r="E130" i="24"/>
  <c r="A127" i="24"/>
  <c r="D127" i="24" s="1"/>
  <c r="H93" i="24"/>
  <c r="G90" i="24"/>
  <c r="F87" i="24"/>
  <c r="E84" i="24"/>
  <c r="A81" i="24"/>
  <c r="D81" i="24" s="1"/>
  <c r="G99" i="24"/>
  <c r="F148" i="24"/>
  <c r="H115" i="24"/>
  <c r="E106" i="24"/>
  <c r="G66" i="24"/>
  <c r="H87" i="24"/>
  <c r="F106" i="24"/>
  <c r="A100" i="24"/>
  <c r="D100" i="24" s="1"/>
  <c r="G70" i="24"/>
  <c r="H111" i="24"/>
  <c r="G108" i="24"/>
  <c r="F105" i="24"/>
  <c r="E102" i="24"/>
  <c r="A99" i="24"/>
  <c r="D99" i="24" s="1"/>
  <c r="H76" i="24"/>
  <c r="H72" i="24"/>
  <c r="H136" i="24"/>
  <c r="G69" i="24"/>
  <c r="G133" i="24"/>
  <c r="F66" i="24"/>
  <c r="F130" i="24"/>
  <c r="E127" i="24"/>
  <c r="A124" i="24"/>
  <c r="D124" i="24" s="1"/>
  <c r="H97" i="24"/>
  <c r="G94" i="24"/>
  <c r="F91" i="24"/>
  <c r="E88" i="24"/>
  <c r="A85" i="24"/>
  <c r="D85" i="24" s="1"/>
  <c r="A149" i="24"/>
  <c r="D149" i="24" s="1"/>
  <c r="H122" i="24"/>
  <c r="G119" i="24"/>
  <c r="F116" i="24"/>
  <c r="E113" i="24"/>
  <c r="A110" i="24"/>
  <c r="D110" i="24" s="1"/>
  <c r="H108" i="24"/>
  <c r="H83" i="24"/>
  <c r="H147" i="24"/>
  <c r="G80" i="24"/>
  <c r="G144" i="24"/>
  <c r="F77" i="24"/>
  <c r="F141" i="24"/>
  <c r="E74" i="24"/>
  <c r="E138" i="24"/>
  <c r="A71" i="24"/>
  <c r="D71" i="24" s="1"/>
  <c r="A135" i="24"/>
  <c r="D135" i="24" s="1"/>
  <c r="H101" i="24"/>
  <c r="G98" i="24"/>
  <c r="F95" i="24"/>
  <c r="E92" i="24"/>
  <c r="A89" i="24"/>
  <c r="D89" i="24" s="1"/>
  <c r="G67" i="24"/>
  <c r="G76" i="24"/>
  <c r="F137" i="24"/>
  <c r="A131" i="24"/>
  <c r="D131" i="24" s="1"/>
  <c r="G101" i="24"/>
  <c r="A142" i="24"/>
  <c r="D142" i="24" s="1"/>
  <c r="F109" i="24"/>
  <c r="H100" i="24"/>
  <c r="F127" i="24"/>
  <c r="E78" i="24"/>
  <c r="F67" i="24"/>
  <c r="H119" i="24"/>
  <c r="G116" i="24"/>
  <c r="F113" i="24"/>
  <c r="E110" i="24"/>
  <c r="A107" i="24"/>
  <c r="D107" i="24" s="1"/>
  <c r="H116" i="24"/>
  <c r="H80" i="24"/>
  <c r="H144" i="24"/>
  <c r="G77" i="24"/>
  <c r="G141" i="24"/>
  <c r="F74" i="24"/>
  <c r="F138" i="24"/>
  <c r="E71" i="24"/>
  <c r="E135" i="24"/>
  <c r="A68" i="24"/>
  <c r="D68" i="24" s="1"/>
  <c r="A132" i="24"/>
  <c r="D132" i="24" s="1"/>
  <c r="H105" i="24"/>
  <c r="G102" i="24"/>
  <c r="F99" i="24"/>
  <c r="E96" i="24"/>
  <c r="A93" i="24"/>
  <c r="D93" i="24" s="1"/>
  <c r="H66" i="24"/>
  <c r="H130" i="24"/>
  <c r="G127" i="24"/>
  <c r="F124" i="24"/>
  <c r="E121" i="24"/>
  <c r="A118" i="24"/>
  <c r="D118" i="24" s="1"/>
  <c r="H91" i="24"/>
  <c r="G88" i="24"/>
  <c r="F85" i="24"/>
  <c r="F149" i="24"/>
  <c r="E82" i="24"/>
  <c r="E146" i="24"/>
  <c r="A79" i="24"/>
  <c r="D79" i="24" s="1"/>
  <c r="A143" i="24"/>
  <c r="D143" i="24" s="1"/>
  <c r="H109" i="24"/>
  <c r="G106" i="24"/>
  <c r="F103" i="24"/>
  <c r="E100" i="24"/>
  <c r="A97" i="24"/>
  <c r="D97" i="24" s="1"/>
  <c r="H148" i="24"/>
  <c r="H86" i="24"/>
  <c r="H143" i="24"/>
  <c r="E134" i="24"/>
  <c r="H104" i="24"/>
  <c r="F98" i="24"/>
  <c r="H65" i="24"/>
  <c r="F123" i="24"/>
  <c r="H90" i="24"/>
  <c r="E81" i="24"/>
  <c r="H133" i="24"/>
  <c r="G148" i="24"/>
  <c r="A139" i="24"/>
  <c r="D139" i="24" s="1"/>
  <c r="H137" i="24"/>
  <c r="E128" i="24"/>
  <c r="G95" i="24"/>
  <c r="H127" i="24"/>
  <c r="G124" i="24"/>
  <c r="F121" i="24"/>
  <c r="E118" i="24"/>
  <c r="A115" i="24"/>
  <c r="D115" i="24" s="1"/>
  <c r="H88" i="24"/>
  <c r="G85" i="24"/>
  <c r="G149" i="24"/>
  <c r="F82" i="24"/>
  <c r="F146" i="24"/>
  <c r="E79" i="24"/>
  <c r="E143" i="24"/>
  <c r="A76" i="24"/>
  <c r="D76" i="24" s="1"/>
  <c r="A140" i="24"/>
  <c r="D140" i="24" s="1"/>
  <c r="H113" i="24"/>
  <c r="G110" i="24"/>
  <c r="F107" i="24"/>
  <c r="E104" i="24"/>
  <c r="A101" i="24"/>
  <c r="D101" i="24" s="1"/>
  <c r="H92" i="24"/>
  <c r="H74" i="24"/>
  <c r="H138" i="24"/>
  <c r="G71" i="24"/>
  <c r="G135" i="24"/>
  <c r="F68" i="24"/>
  <c r="F132" i="24"/>
  <c r="E65" i="24"/>
  <c r="E129" i="24"/>
  <c r="A126" i="24"/>
  <c r="D126" i="24" s="1"/>
  <c r="H99" i="24"/>
  <c r="G96" i="24"/>
  <c r="F93" i="24"/>
  <c r="E90" i="24"/>
  <c r="A87" i="24"/>
  <c r="D87" i="24" s="1"/>
  <c r="H117" i="24"/>
  <c r="G114" i="24"/>
  <c r="F111" i="24"/>
  <c r="E108" i="24"/>
  <c r="A105" i="24"/>
  <c r="D105" i="24" s="1"/>
  <c r="H126" i="24"/>
  <c r="G140" i="24"/>
  <c r="A67" i="24"/>
  <c r="D67" i="24" s="1"/>
  <c r="E95" i="24"/>
  <c r="H129" i="24"/>
  <c r="E120" i="24"/>
  <c r="G87" i="24"/>
  <c r="A78" i="24"/>
  <c r="D78" i="24" s="1"/>
  <c r="A103" i="24"/>
  <c r="D103" i="24" s="1"/>
  <c r="H134" i="24"/>
  <c r="A75" i="24"/>
  <c r="D75" i="24" s="1"/>
  <c r="H84" i="24"/>
  <c r="F131" i="24"/>
  <c r="H98" i="24"/>
  <c r="H71" i="24"/>
  <c r="H135" i="24"/>
  <c r="G68" i="24"/>
  <c r="G132" i="24"/>
  <c r="F65" i="24"/>
  <c r="F129" i="24"/>
  <c r="E126" i="24"/>
  <c r="A123" i="24"/>
  <c r="D123" i="24" s="1"/>
  <c r="H96" i="24"/>
  <c r="G93" i="24"/>
  <c r="F90" i="24"/>
  <c r="E87" i="24"/>
  <c r="A84" i="24"/>
  <c r="D84" i="24" s="1"/>
  <c r="A148" i="24"/>
  <c r="D148" i="24" s="1"/>
  <c r="H121" i="24"/>
  <c r="G118" i="24"/>
  <c r="F115" i="24"/>
  <c r="E112" i="24"/>
  <c r="A109" i="24"/>
  <c r="D109" i="24" s="1"/>
  <c r="H132" i="24"/>
  <c r="H82" i="24"/>
  <c r="H146" i="24"/>
  <c r="G79" i="24"/>
  <c r="G143" i="24"/>
  <c r="F76" i="24"/>
  <c r="F140" i="24"/>
  <c r="E73" i="24"/>
  <c r="E137" i="24"/>
  <c r="A70" i="24"/>
  <c r="D70" i="24" s="1"/>
  <c r="A134" i="24"/>
  <c r="D134" i="24" s="1"/>
  <c r="H107" i="24"/>
  <c r="G104" i="24"/>
  <c r="F101" i="24"/>
  <c r="E98" i="24"/>
  <c r="A95" i="24"/>
  <c r="D95" i="24" s="1"/>
  <c r="H125" i="24"/>
  <c r="G122" i="24"/>
  <c r="F119" i="24"/>
  <c r="E116" i="24"/>
  <c r="A113" i="24"/>
  <c r="D113" i="24" s="1"/>
  <c r="H79" i="24"/>
  <c r="F73" i="24"/>
  <c r="E70" i="24"/>
  <c r="A92" i="24"/>
  <c r="D92" i="24" s="1"/>
  <c r="G126" i="24"/>
  <c r="A117" i="24"/>
  <c r="D117" i="24" s="1"/>
  <c r="F84" i="24"/>
  <c r="H69" i="24"/>
  <c r="E124" i="24"/>
  <c r="G65" i="24"/>
  <c r="F81" i="24"/>
  <c r="F145" i="24"/>
  <c r="H112" i="24"/>
  <c r="E103" i="24"/>
  <c r="G134" i="24"/>
  <c r="A125" i="24"/>
  <c r="D125" i="24" s="1"/>
  <c r="G120" i="24"/>
  <c r="H77" i="24"/>
  <c r="A65" i="24"/>
  <c r="D65" i="24" s="1"/>
  <c r="E89" i="24"/>
  <c r="F117" i="24"/>
  <c r="G74" i="24"/>
  <c r="H70" i="24"/>
  <c r="H140" i="24"/>
  <c r="A129" i="24"/>
  <c r="D129" i="24" s="1"/>
  <c r="A86" i="24"/>
  <c r="D86" i="24" s="1"/>
  <c r="G138" i="24"/>
  <c r="F92" i="24"/>
  <c r="H141" i="24"/>
  <c r="A150" i="24"/>
  <c r="E114" i="24"/>
  <c r="F71" i="24"/>
  <c r="H123" i="24"/>
  <c r="E68" i="24"/>
  <c r="E132" i="24"/>
  <c r="F135" i="24"/>
  <c r="A111" i="24"/>
  <c r="D111" i="24" s="1"/>
  <c r="B112" i="24"/>
  <c r="C112" i="24" l="1"/>
  <c r="D112" i="24"/>
  <c r="C128" i="24"/>
  <c r="D128" i="24"/>
  <c r="C98" i="24"/>
  <c r="D98" i="24"/>
  <c r="C72" i="24"/>
  <c r="D72" i="24"/>
  <c r="C80" i="24"/>
  <c r="D80" i="24"/>
  <c r="C130" i="24"/>
  <c r="D130" i="24"/>
  <c r="C66" i="24"/>
  <c r="D66" i="24"/>
  <c r="B66" i="24"/>
  <c r="B98" i="24"/>
  <c r="B72" i="24"/>
  <c r="B130" i="24"/>
  <c r="B80" i="24"/>
  <c r="B128" i="24"/>
  <c r="B134" i="24"/>
  <c r="C134" i="24"/>
  <c r="B123" i="24"/>
  <c r="C123" i="24"/>
  <c r="B87" i="24"/>
  <c r="C87" i="24"/>
  <c r="B76" i="24"/>
  <c r="C76" i="24"/>
  <c r="B139" i="24"/>
  <c r="C139" i="24"/>
  <c r="B97" i="24"/>
  <c r="C97" i="24"/>
  <c r="B93" i="24"/>
  <c r="C93" i="24"/>
  <c r="B142" i="24"/>
  <c r="C142" i="24"/>
  <c r="B145" i="24"/>
  <c r="C145" i="24"/>
  <c r="B110" i="24"/>
  <c r="C110" i="24"/>
  <c r="B99" i="24"/>
  <c r="C99" i="24"/>
  <c r="B141" i="24"/>
  <c r="C141" i="24"/>
  <c r="B147" i="24"/>
  <c r="C147" i="24"/>
  <c r="B86" i="24"/>
  <c r="C86" i="24"/>
  <c r="B129" i="24"/>
  <c r="C129" i="24"/>
  <c r="B150" i="24"/>
  <c r="C150" i="24"/>
  <c r="B103" i="24"/>
  <c r="C103" i="24"/>
  <c r="B67" i="24"/>
  <c r="C67" i="24"/>
  <c r="B126" i="24"/>
  <c r="C126" i="24"/>
  <c r="B115" i="24"/>
  <c r="C115" i="24"/>
  <c r="B143" i="24"/>
  <c r="C143" i="24"/>
  <c r="B132" i="24"/>
  <c r="C132" i="24"/>
  <c r="B77" i="24"/>
  <c r="C77" i="24"/>
  <c r="B94" i="24"/>
  <c r="C94" i="24"/>
  <c r="B83" i="24"/>
  <c r="C83" i="24"/>
  <c r="B106" i="24"/>
  <c r="C106" i="24"/>
  <c r="B96" i="24"/>
  <c r="C96" i="24"/>
  <c r="B79" i="24"/>
  <c r="C79" i="24"/>
  <c r="B68" i="24"/>
  <c r="C68" i="24"/>
  <c r="B149" i="24"/>
  <c r="C149" i="24"/>
  <c r="B81" i="24"/>
  <c r="C81" i="24"/>
  <c r="B114" i="24"/>
  <c r="C114" i="24"/>
  <c r="B78" i="24"/>
  <c r="C78" i="24"/>
  <c r="B89" i="24"/>
  <c r="C89" i="24"/>
  <c r="B85" i="24"/>
  <c r="C85" i="24"/>
  <c r="B127" i="24"/>
  <c r="C127" i="24"/>
  <c r="B116" i="24"/>
  <c r="C116" i="24"/>
  <c r="B137" i="24"/>
  <c r="C137" i="24"/>
  <c r="B133" i="24"/>
  <c r="C133" i="24"/>
  <c r="B136" i="24"/>
  <c r="C136" i="24"/>
  <c r="B122" i="24"/>
  <c r="C122" i="24"/>
  <c r="B120" i="24"/>
  <c r="C120" i="24"/>
  <c r="B82" i="24"/>
  <c r="C82" i="24"/>
  <c r="B111" i="24"/>
  <c r="C111" i="24"/>
  <c r="B117" i="24"/>
  <c r="C117" i="24"/>
  <c r="B70" i="24"/>
  <c r="C70" i="24"/>
  <c r="B92" i="24"/>
  <c r="C92" i="24"/>
  <c r="B109" i="24"/>
  <c r="C109" i="24"/>
  <c r="B125" i="24"/>
  <c r="C125" i="24"/>
  <c r="B148" i="24"/>
  <c r="C148" i="24"/>
  <c r="B105" i="24"/>
  <c r="C105" i="24"/>
  <c r="B101" i="24"/>
  <c r="C101" i="24"/>
  <c r="B118" i="24"/>
  <c r="C118" i="24"/>
  <c r="B107" i="24"/>
  <c r="C107" i="24"/>
  <c r="B73" i="24"/>
  <c r="C73" i="24"/>
  <c r="B69" i="24"/>
  <c r="C69" i="24"/>
  <c r="B146" i="24"/>
  <c r="C146" i="24"/>
  <c r="B104" i="24"/>
  <c r="C104" i="24"/>
  <c r="B90" i="24"/>
  <c r="C90" i="24"/>
  <c r="B88" i="24"/>
  <c r="C88" i="24"/>
  <c r="B65" i="24"/>
  <c r="C65" i="24"/>
  <c r="B113" i="24"/>
  <c r="C113" i="24"/>
  <c r="B95" i="24"/>
  <c r="C95" i="24"/>
  <c r="B84" i="24"/>
  <c r="C84" i="24"/>
  <c r="B75" i="24"/>
  <c r="C75" i="24"/>
  <c r="B131" i="24"/>
  <c r="C131" i="24"/>
  <c r="B135" i="24"/>
  <c r="C135" i="24"/>
  <c r="B124" i="24"/>
  <c r="C124" i="24"/>
  <c r="B100" i="24"/>
  <c r="C100" i="24"/>
  <c r="B138" i="24"/>
  <c r="C138" i="24"/>
  <c r="B144" i="24"/>
  <c r="C144" i="24"/>
  <c r="B140" i="24"/>
  <c r="C140" i="24"/>
  <c r="B71" i="24"/>
  <c r="C71" i="24"/>
  <c r="B102" i="24"/>
  <c r="C102" i="24"/>
  <c r="B91" i="24"/>
  <c r="C91" i="24"/>
  <c r="B121" i="24"/>
  <c r="C121" i="24"/>
  <c r="B119" i="24"/>
  <c r="C119" i="24"/>
  <c r="B108" i="24"/>
  <c r="C108" i="24"/>
  <c r="B74" i="24"/>
  <c r="C7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<sst xmlns="http://schemas.openxmlformats.org/spreadsheetml/2006/main" count="22077" uniqueCount="4166">
  <si>
    <r>
      <rPr>
        <b/>
        <sz val="18"/>
        <color rgb="FF000000"/>
        <rFont val="Calibri"/>
        <family val="2"/>
      </rPr>
      <t xml:space="preserve">Congratulations on another successful school year using BRIGANCE!  
</t>
    </r>
    <r>
      <rPr>
        <sz val="18"/>
        <color rgb="FF000000"/>
        <rFont val="Calibri"/>
        <family val="2"/>
      </rPr>
      <t>It is time to prepare for the 2023-2024 school year.  
This form will assist you in ordering your materials for the next academic year. 
If you have any questions, please contact Lisa Jett at</t>
    </r>
    <r>
      <rPr>
        <sz val="18"/>
        <color rgb="FF0432FF"/>
        <rFont val="Calibri"/>
        <family val="2"/>
      </rPr>
      <t xml:space="preserve"> </t>
    </r>
    <r>
      <rPr>
        <u/>
        <sz val="18"/>
        <color rgb="FF0432FF"/>
        <rFont val="Calibri"/>
        <family val="2"/>
      </rPr>
      <t>lisa.jett@education.ky.gov</t>
    </r>
  </si>
  <si>
    <r>
      <rPr>
        <b/>
        <i/>
        <sz val="18"/>
        <color rgb="FF000000"/>
        <rFont val="Calibri"/>
        <family val="2"/>
      </rPr>
      <t>First,</t>
    </r>
    <r>
      <rPr>
        <sz val="18"/>
        <color rgb="FF000000"/>
        <rFont val="Calibri"/>
        <family val="2"/>
      </rPr>
      <t xml:space="preserve"> </t>
    </r>
    <r>
      <rPr>
        <u/>
        <sz val="18"/>
        <color rgb="FF000000"/>
        <rFont val="Calibri"/>
        <family val="2"/>
      </rPr>
      <t>select</t>
    </r>
    <r>
      <rPr>
        <sz val="18"/>
        <color rgb="FF000000"/>
        <rFont val="Calibri"/>
        <family val="2"/>
      </rPr>
      <t xml:space="preserve"> your district in the blue box below.
</t>
    </r>
    <r>
      <rPr>
        <b/>
        <i/>
        <sz val="18"/>
        <color rgb="FF000000"/>
        <rFont val="Calibri"/>
        <family val="2"/>
      </rPr>
      <t>Next,</t>
    </r>
    <r>
      <rPr>
        <sz val="18"/>
        <color rgb="FF000000"/>
        <rFont val="Calibri"/>
        <family val="2"/>
      </rPr>
      <t xml:space="preserve"> </t>
    </r>
    <r>
      <rPr>
        <u/>
        <sz val="18"/>
        <color rgb="FF000000"/>
        <rFont val="Calibri"/>
        <family val="2"/>
      </rPr>
      <t>complete</t>
    </r>
    <r>
      <rPr>
        <sz val="18"/>
        <color rgb="FF000000"/>
        <rFont val="Calibri"/>
        <family val="2"/>
      </rPr>
      <t xml:space="preserve"> all information on the following tabs.
</t>
    </r>
    <r>
      <rPr>
        <b/>
        <i/>
        <sz val="18"/>
        <color rgb="FF000000"/>
        <rFont val="Calibri"/>
        <family val="2"/>
      </rPr>
      <t>Finally,</t>
    </r>
    <r>
      <rPr>
        <sz val="18"/>
        <color rgb="FF000000"/>
        <rFont val="Calibri"/>
        <family val="2"/>
      </rPr>
      <t xml:space="preserve"> </t>
    </r>
    <r>
      <rPr>
        <u/>
        <sz val="18"/>
        <color rgb="FF000000"/>
        <rFont val="Calibri"/>
        <family val="2"/>
      </rPr>
      <t>upload</t>
    </r>
    <r>
      <rPr>
        <sz val="18"/>
        <color rgb="FF000000"/>
        <rFont val="Calibri"/>
        <family val="2"/>
      </rPr>
      <t xml:space="preserve"> this form to the K Screen Order Form as instructed.</t>
    </r>
  </si>
  <si>
    <t>Click here to open K Screen Order Google Form.</t>
  </si>
  <si>
    <t>Select your district:</t>
  </si>
  <si>
    <t>Quantities</t>
  </si>
  <si>
    <t>Remember to select your district on the Instructions Tab</t>
  </si>
  <si>
    <r>
      <rPr>
        <b/>
        <u/>
        <sz val="16"/>
        <color rgb="FF00488D"/>
        <rFont val="Calibri"/>
        <family val="2"/>
      </rPr>
      <t xml:space="preserve">Step 1: Answer the questions below to indicate how many materials are needed for each school. </t>
    </r>
    <r>
      <rPr>
        <b/>
        <sz val="16"/>
        <color rgb="FF00488D"/>
        <rFont val="Calibri"/>
        <family val="2"/>
      </rPr>
      <t xml:space="preserve"> 
</t>
    </r>
    <r>
      <rPr>
        <b/>
        <i/>
        <sz val="16"/>
        <color rgb="FF00488D"/>
        <rFont val="Calibri"/>
        <family val="2"/>
      </rPr>
      <t xml:space="preserve">NOTE:  BRIGANCE Data Sheets are packaged in bundles of 15 Data Sheets. </t>
    </r>
  </si>
  <si>
    <t>School Name</t>
  </si>
  <si>
    <t>Questions</t>
  </si>
  <si>
    <r>
      <t xml:space="preserve">How many EXISTING Grade K Classrooms were there in </t>
    </r>
    <r>
      <rPr>
        <b/>
        <u/>
        <sz val="13"/>
        <color rgb="FF00488D"/>
        <rFont val="Calibri"/>
        <family val="2"/>
        <scheme val="minor"/>
      </rPr>
      <t>2022-2023</t>
    </r>
    <r>
      <rPr>
        <b/>
        <sz val="13"/>
        <color rgb="FF00488D"/>
        <rFont val="Calibri"/>
        <family val="2"/>
        <scheme val="minor"/>
      </rPr>
      <t>?</t>
    </r>
  </si>
  <si>
    <r>
      <t xml:space="preserve">How many NEW Grade K Classrooms will open for </t>
    </r>
    <r>
      <rPr>
        <b/>
        <u/>
        <sz val="13"/>
        <color rgb="FF00488D"/>
        <rFont val="Calibri"/>
        <family val="2"/>
        <scheme val="minor"/>
      </rPr>
      <t>2023-2024</t>
    </r>
    <r>
      <rPr>
        <b/>
        <sz val="13"/>
        <color rgb="FF00488D"/>
        <rFont val="Calibri"/>
        <family val="2"/>
        <scheme val="minor"/>
      </rPr>
      <t>?</t>
    </r>
  </si>
  <si>
    <r>
      <t xml:space="preserve">How many kindergarteners do you expect to be screened in total during the </t>
    </r>
    <r>
      <rPr>
        <b/>
        <u/>
        <sz val="13"/>
        <color rgb="FF00488D"/>
        <rFont val="Calibri"/>
        <family val="2"/>
        <scheme val="minor"/>
      </rPr>
      <t>2023-2024</t>
    </r>
    <r>
      <rPr>
        <b/>
        <sz val="13"/>
        <color rgb="FF00488D"/>
        <rFont val="Calibri"/>
        <family val="2"/>
        <scheme val="minor"/>
      </rPr>
      <t xml:space="preserve"> school year?</t>
    </r>
  </si>
  <si>
    <t>Would you like new data sheets shipped?</t>
  </si>
  <si>
    <r>
      <t xml:space="preserve">How many </t>
    </r>
    <r>
      <rPr>
        <b/>
        <u/>
        <sz val="13"/>
        <color rgb="FF00488D"/>
        <rFont val="Calibri"/>
        <family val="2"/>
        <scheme val="minor"/>
      </rPr>
      <t>packs</t>
    </r>
    <r>
      <rPr>
        <b/>
        <sz val="13"/>
        <color rgb="FF00488D"/>
        <rFont val="Calibri"/>
        <family val="2"/>
        <scheme val="minor"/>
      </rPr>
      <t xml:space="preserve"> of new data sheets would you like shipped? (packaged in bundles of 15 data sheets)</t>
    </r>
  </si>
  <si>
    <t>Is a new set of Spanish directions needed?</t>
  </si>
  <si>
    <t xml:space="preserve">Data sheets have not changed from previous years. If you have unused sheets from previous years, you may use those for this year. </t>
  </si>
  <si>
    <t xml:space="preserve">You will need one copy per school. If you have a copy from previous years, you may use it for this year. </t>
  </si>
  <si>
    <t>TOTAL</t>
  </si>
  <si>
    <t>Shipping</t>
  </si>
  <si>
    <r>
      <rPr>
        <b/>
        <u/>
        <sz val="16"/>
        <color rgb="FF00488D"/>
        <rFont val="Calibri"/>
        <family val="2"/>
      </rPr>
      <t xml:space="preserve">Step 2: Indicate where the materials are to be shipped.
</t>
    </r>
    <r>
      <rPr>
        <b/>
        <i/>
        <sz val="16"/>
        <color rgb="FF00488D"/>
        <rFont val="Calibri"/>
        <family val="2"/>
      </rPr>
      <t xml:space="preserve">NOTE: Delivery is anticipated during the week of </t>
    </r>
    <r>
      <rPr>
        <b/>
        <i/>
        <sz val="16"/>
        <color rgb="FFE26B0A"/>
        <rFont val="Calibri"/>
        <family val="2"/>
      </rPr>
      <t>May 8-12</t>
    </r>
    <r>
      <rPr>
        <b/>
        <i/>
        <sz val="16"/>
        <color rgb="FF00488D"/>
        <rFont val="Calibri"/>
        <family val="2"/>
      </rPr>
      <t>. 
Please select a shipping location that will have staff available to receive the materials during this delivery window.</t>
    </r>
  </si>
  <si>
    <t>Make a selection from the choices in the blue box below.</t>
  </si>
  <si>
    <t>Ship Method</t>
  </si>
  <si>
    <t>Instructions</t>
  </si>
  <si>
    <t>Each individual school</t>
  </si>
  <si>
    <t>Please confirm the address of each of your schools, provide a delivery contact name and phone number, and note any special delivery instructions.</t>
  </si>
  <si>
    <t>Central Office or Board of Education</t>
  </si>
  <si>
    <t>Please confirm the shipping address, provide a delivery contact name and phone number, and note any special delivery instructions.</t>
  </si>
  <si>
    <r>
      <rPr>
        <b/>
        <sz val="13.5"/>
        <color theme="0"/>
        <rFont val="Calibri"/>
        <family val="2"/>
      </rPr>
      <t>Example special delivery instructions:</t>
    </r>
    <r>
      <rPr>
        <sz val="13.5"/>
        <color theme="0"/>
        <rFont val="Calibri"/>
        <family val="2"/>
      </rPr>
      <t xml:space="preserve"> No delivery dock, but we have deliveries go through the gym door or access through the cafeteria. Not available for shipment on Fridays during the summer. Lift gate required.</t>
    </r>
  </si>
  <si>
    <t>A central location such as a warehouse</t>
  </si>
  <si>
    <t>Please confirm the address of the central location, provide a delivery contact name and phone number, and note any special delivery instructions.</t>
  </si>
  <si>
    <t>District</t>
  </si>
  <si>
    <t>Bundle</t>
  </si>
  <si>
    <t>Payment</t>
  </si>
  <si>
    <t>Term</t>
  </si>
  <si>
    <t>Ult Parent PID</t>
  </si>
  <si>
    <t>Ultimate Parent Name</t>
  </si>
  <si>
    <t>PID</t>
  </si>
  <si>
    <t>Account Name</t>
  </si>
  <si>
    <t>Account Type</t>
  </si>
  <si>
    <t>K</t>
  </si>
  <si>
    <t># Sites</t>
  </si>
  <si>
    <t>Implementation</t>
  </si>
  <si>
    <t>Inst Type</t>
  </si>
  <si>
    <t>State</t>
  </si>
  <si>
    <t>District PID</t>
  </si>
  <si>
    <t>District Name</t>
  </si>
  <si>
    <t>Sub District PID</t>
  </si>
  <si>
    <t>Sub District Name</t>
  </si>
  <si>
    <t>School PID</t>
  </si>
  <si>
    <t>Address: Street</t>
  </si>
  <si>
    <t>Address: City</t>
  </si>
  <si>
    <t>Address: State</t>
  </si>
  <si>
    <t>Address: Zip</t>
  </si>
  <si>
    <t>Ship-To Code</t>
  </si>
  <si>
    <t>K Enrollment</t>
  </si>
  <si>
    <t>00378534</t>
  </si>
  <si>
    <t>Adair Co SD</t>
  </si>
  <si>
    <t>Public School</t>
  </si>
  <si>
    <t>KY</t>
  </si>
  <si>
    <t>00378560</t>
  </si>
  <si>
    <t>Adair Co Primary Center</t>
  </si>
  <si>
    <t>158 Col Casey Dr</t>
  </si>
  <si>
    <t>Columbia</t>
  </si>
  <si>
    <t>Kentucky</t>
  </si>
  <si>
    <t>42728</t>
  </si>
  <si>
    <t>SHIPSF000137662</t>
  </si>
  <si>
    <t>1204 Greensburg St</t>
  </si>
  <si>
    <t>SHIPSF000137734</t>
  </si>
  <si>
    <t>00378613</t>
  </si>
  <si>
    <t>Allen Co SD</t>
  </si>
  <si>
    <t>00378625</t>
  </si>
  <si>
    <t>Allen Co Primary Center</t>
  </si>
  <si>
    <t>721 New Gallatin Rd</t>
  </si>
  <si>
    <t>Scottsville</t>
  </si>
  <si>
    <t>42164</t>
  </si>
  <si>
    <t>SHIPSF000043420</t>
  </si>
  <si>
    <t>570 Oliver St</t>
  </si>
  <si>
    <t>SHIPSF000043435</t>
  </si>
  <si>
    <t>00386414</t>
  </si>
  <si>
    <t>Anchorage ISD</t>
  </si>
  <si>
    <t>00386426</t>
  </si>
  <si>
    <t>Anchorage Public School</t>
  </si>
  <si>
    <t>11400 Ridge Rd</t>
  </si>
  <si>
    <t>Anchorage</t>
  </si>
  <si>
    <t>40223</t>
  </si>
  <si>
    <t>SHIPSF000137667</t>
  </si>
  <si>
    <t>SHIPSF000137735</t>
  </si>
  <si>
    <t>00378687</t>
  </si>
  <si>
    <t>Anderson Co SD</t>
  </si>
  <si>
    <t>04449941</t>
  </si>
  <si>
    <t>Ezra Sparrow Early Chldhd Ctr</t>
  </si>
  <si>
    <t>1154 Bypass N</t>
  </si>
  <si>
    <t>Lawrenceburg</t>
  </si>
  <si>
    <t>40342</t>
  </si>
  <si>
    <t>SHIPSF000123095</t>
  </si>
  <si>
    <t>1160 Bypass N</t>
  </si>
  <si>
    <t>SHIPSF000137736</t>
  </si>
  <si>
    <t>00379693</t>
  </si>
  <si>
    <t>Ashland ISD</t>
  </si>
  <si>
    <t>00378766</t>
  </si>
  <si>
    <t>Robert B Turner ES</t>
  </si>
  <si>
    <t>1411 Fox Creek Rd</t>
  </si>
  <si>
    <t>SHIPSF000137669</t>
  </si>
  <si>
    <t>1820 Hickman St</t>
  </si>
  <si>
    <t>Ashland</t>
  </si>
  <si>
    <t>41101</t>
  </si>
  <si>
    <t>SHIPSF000137738</t>
  </si>
  <si>
    <t>00380147</t>
  </si>
  <si>
    <t>Augusta ISD</t>
  </si>
  <si>
    <t>00379801</t>
  </si>
  <si>
    <t>Charles Russell ES</t>
  </si>
  <si>
    <t>1100 Russell St</t>
  </si>
  <si>
    <t>SHIPSF000123180</t>
  </si>
  <si>
    <t>307 Bracken St</t>
  </si>
  <si>
    <t>Augusta</t>
  </si>
  <si>
    <t>41002</t>
  </si>
  <si>
    <t>SHIPSF000137739</t>
  </si>
  <si>
    <t>00378778</t>
  </si>
  <si>
    <t>Ballard Co SD</t>
  </si>
  <si>
    <t>00379734</t>
  </si>
  <si>
    <t>Crabbe ES</t>
  </si>
  <si>
    <t>520 17th St</t>
  </si>
  <si>
    <t>SHIPSF000043462</t>
  </si>
  <si>
    <t>11 Vocational School Rd</t>
  </si>
  <si>
    <t>Barlow</t>
  </si>
  <si>
    <t>42024</t>
  </si>
  <si>
    <t>SHIPSF000137740</t>
  </si>
  <si>
    <t>00391005</t>
  </si>
  <si>
    <t>Barbourville ISD</t>
  </si>
  <si>
    <t>00379746</t>
  </si>
  <si>
    <t>Hager ES</t>
  </si>
  <si>
    <t>1600 Blackburn Ave</t>
  </si>
  <si>
    <t>SHIPSF000105272</t>
  </si>
  <si>
    <t>140 School St</t>
  </si>
  <si>
    <t>Barbourville</t>
  </si>
  <si>
    <t>40906</t>
  </si>
  <si>
    <t>SHIPSF000137741</t>
  </si>
  <si>
    <t>00394320</t>
  </si>
  <si>
    <t>Bardstown City Schools</t>
  </si>
  <si>
    <t>00379760</t>
  </si>
  <si>
    <t>Oakview ES</t>
  </si>
  <si>
    <t>3111 Blackburn Ave</t>
  </si>
  <si>
    <t>SHIPSF000043470</t>
  </si>
  <si>
    <t>308 N 5th St</t>
  </si>
  <si>
    <t>Bardstown</t>
  </si>
  <si>
    <t>40004</t>
  </si>
  <si>
    <t>SHIPSF000105273</t>
  </si>
  <si>
    <t>00378857</t>
  </si>
  <si>
    <t>Barren Co SD</t>
  </si>
  <si>
    <t>00379784</t>
  </si>
  <si>
    <t>Poage ES</t>
  </si>
  <si>
    <t>3215 S 29th St</t>
  </si>
  <si>
    <t>41102</t>
  </si>
  <si>
    <t>SHIPSF000043450</t>
  </si>
  <si>
    <t>600 Trojan Way</t>
  </si>
  <si>
    <t>Glasgow</t>
  </si>
  <si>
    <t>42141</t>
  </si>
  <si>
    <t>SHIPSF000271586</t>
  </si>
  <si>
    <t>00379057</t>
  </si>
  <si>
    <t>Bath Co SD</t>
  </si>
  <si>
    <t>00380159</t>
  </si>
  <si>
    <t>Augusta Independent School</t>
  </si>
  <si>
    <t>207 Bracken St</t>
  </si>
  <si>
    <t>SHIPSF000043581</t>
  </si>
  <si>
    <t>405 W Main St</t>
  </si>
  <si>
    <t>Owingsville</t>
  </si>
  <si>
    <t>40360</t>
  </si>
  <si>
    <t>SHIPSF000137743</t>
  </si>
  <si>
    <t>00389595</t>
  </si>
  <si>
    <t>Beechwood ISD</t>
  </si>
  <si>
    <t>00378807</t>
  </si>
  <si>
    <t>Ballard Co ES</t>
  </si>
  <si>
    <t>3383 Paducah Rd</t>
  </si>
  <si>
    <t>SHIPSF000043410</t>
  </si>
  <si>
    <t>50 Beechwood Rd</t>
  </si>
  <si>
    <t>Ft Mitchell</t>
  </si>
  <si>
    <t>41017</t>
  </si>
  <si>
    <t>SHIPSF000123061</t>
  </si>
  <si>
    <t>00379100</t>
  </si>
  <si>
    <t>Bell Co SD</t>
  </si>
  <si>
    <t>00391017</t>
  </si>
  <si>
    <t>Barbourville School</t>
  </si>
  <si>
    <t>SHIPSF000044087</t>
  </si>
  <si>
    <t>9828 US HWY 25E 2nd Floor</t>
  </si>
  <si>
    <t>Pineville</t>
  </si>
  <si>
    <t>40977</t>
  </si>
  <si>
    <t>SHIPSF000271588</t>
  </si>
  <si>
    <t>00380824</t>
  </si>
  <si>
    <t>Bellevue ISD</t>
  </si>
  <si>
    <t>05275494</t>
  </si>
  <si>
    <t>Bardstown Primary School</t>
  </si>
  <si>
    <t>1000 Templin Ave</t>
  </si>
  <si>
    <t>SHIPSF000044543</t>
  </si>
  <si>
    <t>219 Center St</t>
  </si>
  <si>
    <t>Bellevue</t>
  </si>
  <si>
    <t>41073</t>
  </si>
  <si>
    <t>SHIPSF000137745</t>
  </si>
  <si>
    <t>00392906</t>
  </si>
  <si>
    <t>Berea ISD</t>
  </si>
  <si>
    <t>00378869</t>
  </si>
  <si>
    <t>Austin Tracy ES</t>
  </si>
  <si>
    <t>2477 Austin Tracy Rd</t>
  </si>
  <si>
    <t>Lucas</t>
  </si>
  <si>
    <t>42156</t>
  </si>
  <si>
    <t>SHIPSF000043429</t>
  </si>
  <si>
    <t>3 Pirate Pkwy</t>
  </si>
  <si>
    <t>Berea</t>
  </si>
  <si>
    <t>40403</t>
  </si>
  <si>
    <t>SHIPSF000123209</t>
  </si>
  <si>
    <t>00379370</t>
  </si>
  <si>
    <t>Boone County SD</t>
  </si>
  <si>
    <t>BAVEL</t>
  </si>
  <si>
    <t>500 Hilltopper Way</t>
  </si>
  <si>
    <t>SHIPSF000271587</t>
  </si>
  <si>
    <t>8270 Us Highway 42</t>
  </si>
  <si>
    <t>Florence</t>
  </si>
  <si>
    <t>41042</t>
  </si>
  <si>
    <t>SHIPSF000271589</t>
  </si>
  <si>
    <t>00379552</t>
  </si>
  <si>
    <t>Bourbon Co SD</t>
  </si>
  <si>
    <t>00378883</t>
  </si>
  <si>
    <t>Eastern ES</t>
  </si>
  <si>
    <t>4601 New Salem Rd</t>
  </si>
  <si>
    <t>SHIPSF000043434</t>
  </si>
  <si>
    <t>3343 Lexington Rd</t>
  </si>
  <si>
    <t>Paris</t>
  </si>
  <si>
    <t>40361</t>
  </si>
  <si>
    <t>SHIPSF000105916</t>
  </si>
  <si>
    <t>00396756</t>
  </si>
  <si>
    <t>Bowling Green ISD</t>
  </si>
  <si>
    <t>00378895</t>
  </si>
  <si>
    <t>Hiseville ES</t>
  </si>
  <si>
    <t>149 Cardinal Blvd</t>
  </si>
  <si>
    <t>Hiseville</t>
  </si>
  <si>
    <t>42152</t>
  </si>
  <si>
    <t>SHIPSF000043423</t>
  </si>
  <si>
    <t>1211 Center St</t>
  </si>
  <si>
    <t>Bowling Green</t>
  </si>
  <si>
    <t>42101</t>
  </si>
  <si>
    <t>SHIPSF000137746</t>
  </si>
  <si>
    <t>00379825</t>
  </si>
  <si>
    <t>Boyd Co PSD</t>
  </si>
  <si>
    <t>11455165</t>
  </si>
  <si>
    <t>North Jackson ES</t>
  </si>
  <si>
    <t>2002 N Jackson Hwy</t>
  </si>
  <si>
    <t>SHIPSF000044569</t>
  </si>
  <si>
    <t>1104 Bob McCullough Dr</t>
  </si>
  <si>
    <t>SHIPSF000137747</t>
  </si>
  <si>
    <t>00380032</t>
  </si>
  <si>
    <t>Boyle County SD</t>
  </si>
  <si>
    <t>00378912</t>
  </si>
  <si>
    <t>Park City ES</t>
  </si>
  <si>
    <t>45 Indian Mill Rd</t>
  </si>
  <si>
    <t>Park City</t>
  </si>
  <si>
    <t>42160</t>
  </si>
  <si>
    <t>SHIPSF000043444</t>
  </si>
  <si>
    <t>101 Citation Dr Ste C</t>
  </si>
  <si>
    <t>Danville</t>
  </si>
  <si>
    <t>40422</t>
  </si>
  <si>
    <t>SHIPSF000137748</t>
  </si>
  <si>
    <t>00380161</t>
  </si>
  <si>
    <t>Bracken Co SD</t>
  </si>
  <si>
    <t>00378936</t>
  </si>
  <si>
    <t>Red Cross ES</t>
  </si>
  <si>
    <t>215 Parkview Dr</t>
  </si>
  <si>
    <t>SHIPSF000043439</t>
  </si>
  <si>
    <t>1048 Bladeston Dr</t>
  </si>
  <si>
    <t>Brooksville</t>
  </si>
  <si>
    <t>41004</t>
  </si>
  <si>
    <t>SHIPSF000261498</t>
  </si>
  <si>
    <t>00380214</t>
  </si>
  <si>
    <t>Breathitt Co SD</t>
  </si>
  <si>
    <t>00378948</t>
  </si>
  <si>
    <t>Temple Hill ES</t>
  </si>
  <si>
    <t>8788 Tompkinsville Rd</t>
  </si>
  <si>
    <t>SHIPSF000043440</t>
  </si>
  <si>
    <t>420 Court St</t>
  </si>
  <si>
    <t>Jackson</t>
  </si>
  <si>
    <t>41339</t>
  </si>
  <si>
    <t>SHIPSF000137750</t>
  </si>
  <si>
    <t>00380343</t>
  </si>
  <si>
    <t>Breckinridge Co SD</t>
  </si>
  <si>
    <t>00379071</t>
  </si>
  <si>
    <t>Crossroads ES</t>
  </si>
  <si>
    <t>4755 E Highway 60</t>
  </si>
  <si>
    <t>SHIPSF000123126</t>
  </si>
  <si>
    <t>86 Airport Rd</t>
  </si>
  <si>
    <t>Hardinsburg</t>
  </si>
  <si>
    <t>40143</t>
  </si>
  <si>
    <t>SHIPSF000043583</t>
  </si>
  <si>
    <t>00380458</t>
  </si>
  <si>
    <t>Bullitt Co PSD</t>
  </si>
  <si>
    <t>00379083</t>
  </si>
  <si>
    <t>Owingsville ES</t>
  </si>
  <si>
    <t>50 Chenault Dr</t>
  </si>
  <si>
    <t>SHIPSF000105487</t>
  </si>
  <si>
    <t>Bullitt Co Public School Dist</t>
  </si>
  <si>
    <t>1040 Highway 44 E</t>
  </si>
  <si>
    <t>Shepherdsvlle</t>
  </si>
  <si>
    <t>40165</t>
  </si>
  <si>
    <t>SHIPSF000137751</t>
  </si>
  <si>
    <t>00393730</t>
  </si>
  <si>
    <t>Burgin ISD</t>
  </si>
  <si>
    <t>00389600</t>
  </si>
  <si>
    <t>Beechwood ES</t>
  </si>
  <si>
    <t>54 Beechwood Rd</t>
  </si>
  <si>
    <t>SHIPSF000123398</t>
  </si>
  <si>
    <t>140 S Danville Rd</t>
  </si>
  <si>
    <t>Burgin</t>
  </si>
  <si>
    <t>40310</t>
  </si>
  <si>
    <t>SHIPSF000137752</t>
  </si>
  <si>
    <t>00380599</t>
  </si>
  <si>
    <t>Butler Co SD</t>
  </si>
  <si>
    <t>03251947</t>
  </si>
  <si>
    <t>Bell Central ES</t>
  </si>
  <si>
    <t>9821 Us Highway 25 E</t>
  </si>
  <si>
    <t>SHIPSF000123101</t>
  </si>
  <si>
    <t>203 N Tyler St</t>
  </si>
  <si>
    <t>Morgantown</t>
  </si>
  <si>
    <t>42261</t>
  </si>
  <si>
    <t>SHIPSF000137753</t>
  </si>
  <si>
    <t>00380654</t>
  </si>
  <si>
    <t>Caldwell Co SD</t>
  </si>
  <si>
    <t>00379174</t>
  </si>
  <si>
    <t>Frakes School Center</t>
  </si>
  <si>
    <t>29 Henderson Settlement Loop</t>
  </si>
  <si>
    <t>Frakes</t>
  </si>
  <si>
    <t>40940</t>
  </si>
  <si>
    <t>SHIPSF000137671</t>
  </si>
  <si>
    <t>612 W Washington St</t>
  </si>
  <si>
    <t>Princeton</t>
  </si>
  <si>
    <t>42445</t>
  </si>
  <si>
    <t>SHIPSF000105918</t>
  </si>
  <si>
    <t>00380719</t>
  </si>
  <si>
    <t>Calloway Co SD</t>
  </si>
  <si>
    <t>00379203</t>
  </si>
  <si>
    <t>Lone Jack School Center</t>
  </si>
  <si>
    <t>101 Creech Hollow Rd</t>
  </si>
  <si>
    <t>Fourmile</t>
  </si>
  <si>
    <t>40939</t>
  </si>
  <si>
    <t>2110 College Farm Rd</t>
  </si>
  <si>
    <t>Murray</t>
  </si>
  <si>
    <t>42071</t>
  </si>
  <si>
    <t>SHIPSF000137754</t>
  </si>
  <si>
    <t>00380862</t>
  </si>
  <si>
    <t>Campbell Co SD</t>
  </si>
  <si>
    <t>00379227</t>
  </si>
  <si>
    <t>Page School Center</t>
  </si>
  <si>
    <t>239 Page School Rd</t>
  </si>
  <si>
    <t>SHIPSF000043173</t>
  </si>
  <si>
    <t>101 Orchard Ln</t>
  </si>
  <si>
    <t>Alexandria</t>
  </si>
  <si>
    <t>41001</t>
  </si>
  <si>
    <t>SHIPSF000137755</t>
  </si>
  <si>
    <t>00396419</t>
  </si>
  <si>
    <t>Campbellsville ISD</t>
  </si>
  <si>
    <t>00379241</t>
  </si>
  <si>
    <t>Right Fork School Center</t>
  </si>
  <si>
    <t>5296 Highway 221</t>
  </si>
  <si>
    <t>Stoney Fork</t>
  </si>
  <si>
    <t>40988</t>
  </si>
  <si>
    <t>SHIPSF000123099</t>
  </si>
  <si>
    <t>136 S Columbia Ave</t>
  </si>
  <si>
    <t>Campbellsvlle</t>
  </si>
  <si>
    <t>42718</t>
  </si>
  <si>
    <t>SHIPSF000105919</t>
  </si>
  <si>
    <t>00381153</t>
  </si>
  <si>
    <t>Carlisle Co SD</t>
  </si>
  <si>
    <t>00379277</t>
  </si>
  <si>
    <t>Yellow Creek School Center</t>
  </si>
  <si>
    <t>4840 W Cumberland Ave</t>
  </si>
  <si>
    <t>Middlesboro</t>
  </si>
  <si>
    <t>40965</t>
  </si>
  <si>
    <t>SHIPSF000105488</t>
  </si>
  <si>
    <t>4557 State Route 1377</t>
  </si>
  <si>
    <t>Bardwell</t>
  </si>
  <si>
    <t>42023</t>
  </si>
  <si>
    <t>SHIPSF000043620</t>
  </si>
  <si>
    <t>00381191</t>
  </si>
  <si>
    <t>Carroll Co SD</t>
  </si>
  <si>
    <t>00380850</t>
  </si>
  <si>
    <t>Grandview ES</t>
  </si>
  <si>
    <t>500 Grandview Ave</t>
  </si>
  <si>
    <t>SHIPSF000043593</t>
  </si>
  <si>
    <t>813 Hawkins St</t>
  </si>
  <si>
    <t>Carrollton</t>
  </si>
  <si>
    <t>41008</t>
  </si>
  <si>
    <t>SHIPSF000137756</t>
  </si>
  <si>
    <t>00381244</t>
  </si>
  <si>
    <t>Carter Co SD</t>
  </si>
  <si>
    <t>00392918</t>
  </si>
  <si>
    <t>Berea Cmty ES</t>
  </si>
  <si>
    <t>2 Pirate Pkwy</t>
  </si>
  <si>
    <t>SHIPSF000044120</t>
  </si>
  <si>
    <t>228 S Carol Malone Blvd</t>
  </si>
  <si>
    <t>Grayson</t>
  </si>
  <si>
    <t>41143</t>
  </si>
  <si>
    <t>SHIPSF000090662</t>
  </si>
  <si>
    <t>00381373</t>
  </si>
  <si>
    <t>Casey Co SD</t>
  </si>
  <si>
    <t>00379382</t>
  </si>
  <si>
    <t>A M Yealey ES</t>
  </si>
  <si>
    <t>10 Yealey Dr</t>
  </si>
  <si>
    <t>SHIPSF000043427</t>
  </si>
  <si>
    <t>1922 N Us 127</t>
  </si>
  <si>
    <t>Liberty</t>
  </si>
  <si>
    <t>42539</t>
  </si>
  <si>
    <t>SHIPSF000137757</t>
  </si>
  <si>
    <t>00378950</t>
  </si>
  <si>
    <t>Caverna Independent SD</t>
  </si>
  <si>
    <t>00379411</t>
  </si>
  <si>
    <t>Burlington ES</t>
  </si>
  <si>
    <t>5946 N Orient St</t>
  </si>
  <si>
    <t>Burlington</t>
  </si>
  <si>
    <t>41005</t>
  </si>
  <si>
    <t>SHIPSF000123185</t>
  </si>
  <si>
    <t>1102 N Dixie Hwy</t>
  </si>
  <si>
    <t>Cave City</t>
  </si>
  <si>
    <t>42127</t>
  </si>
  <si>
    <t>SHIPSF000137760</t>
  </si>
  <si>
    <t>00381476</t>
  </si>
  <si>
    <t>Christian Co PSD</t>
  </si>
  <si>
    <t>02892160</t>
  </si>
  <si>
    <t>Charles Kelly ES</t>
  </si>
  <si>
    <t>6775 McVille Rd</t>
  </si>
  <si>
    <t>SHIPSF000044497</t>
  </si>
  <si>
    <t>200 Glass Ave</t>
  </si>
  <si>
    <t>Hopkinsville</t>
  </si>
  <si>
    <t>42240</t>
  </si>
  <si>
    <t>SHIPSF000137759</t>
  </si>
  <si>
    <t>00381660</t>
  </si>
  <si>
    <t>Clark Co SD</t>
  </si>
  <si>
    <t>00379423</t>
  </si>
  <si>
    <t>Chester Goodridge ES</t>
  </si>
  <si>
    <t>3330 Cougar Path</t>
  </si>
  <si>
    <t>Hebron</t>
  </si>
  <si>
    <t>41048</t>
  </si>
  <si>
    <t>SHIPSF000123186</t>
  </si>
  <si>
    <t>1600 W Lexington Ave</t>
  </si>
  <si>
    <t>Winchester</t>
  </si>
  <si>
    <t>40391</t>
  </si>
  <si>
    <t>SHIPSF000105921</t>
  </si>
  <si>
    <t>00381799</t>
  </si>
  <si>
    <t>Clay Co SD</t>
  </si>
  <si>
    <t>04805175</t>
  </si>
  <si>
    <t>Erpenbeck ES</t>
  </si>
  <si>
    <t>9001 Wetherington Blvd</t>
  </si>
  <si>
    <t>SHIPSF000044532</t>
  </si>
  <si>
    <t>128 Richmond Rd</t>
  </si>
  <si>
    <t>Manchester</t>
  </si>
  <si>
    <t>40962</t>
  </si>
  <si>
    <t>SHIPSF000137761</t>
  </si>
  <si>
    <t>00381957</t>
  </si>
  <si>
    <t>Clinton Co SD</t>
  </si>
  <si>
    <t>00379461</t>
  </si>
  <si>
    <t>Florence ES</t>
  </si>
  <si>
    <t>103 Center St</t>
  </si>
  <si>
    <t>SHIPSF000043753</t>
  </si>
  <si>
    <t>1273 KY Highway 90 W Ste 103</t>
  </si>
  <si>
    <t>Albany</t>
  </si>
  <si>
    <t>42602</t>
  </si>
  <si>
    <t>SHIPSF000137762</t>
  </si>
  <si>
    <t>00380422</t>
  </si>
  <si>
    <t>Cloverport ISD</t>
  </si>
  <si>
    <t>03246320</t>
  </si>
  <si>
    <t>Hillard Collins ES</t>
  </si>
  <si>
    <t>9000 Spruce Dr</t>
  </si>
  <si>
    <t>SHIPSF000044509</t>
  </si>
  <si>
    <t>301 Poplar St</t>
  </si>
  <si>
    <t>Cloverport</t>
  </si>
  <si>
    <t>40111</t>
  </si>
  <si>
    <t>00397279</t>
  </si>
  <si>
    <t>Corbin Independent Schools</t>
  </si>
  <si>
    <t>11547940</t>
  </si>
  <si>
    <t>Longbranch ES</t>
  </si>
  <si>
    <t>2805 Longbranch Rd</t>
  </si>
  <si>
    <t>Union</t>
  </si>
  <si>
    <t>41091</t>
  </si>
  <si>
    <t>SHIPSF000044571</t>
  </si>
  <si>
    <t>108 Roy Kidd Ave</t>
  </si>
  <si>
    <t>Corbin</t>
  </si>
  <si>
    <t>40701</t>
  </si>
  <si>
    <t>SHIPSF000137764</t>
  </si>
  <si>
    <t>00389612</t>
  </si>
  <si>
    <t>Covington Independent Pub Schls</t>
  </si>
  <si>
    <t>00379485</t>
  </si>
  <si>
    <t>New Haven ES</t>
  </si>
  <si>
    <t>10854 Us Highway 42</t>
  </si>
  <si>
    <t>SHIPSF000123188</t>
  </si>
  <si>
    <t>25 E 7th St</t>
  </si>
  <si>
    <t>Covington</t>
  </si>
  <si>
    <t>41011</t>
  </si>
  <si>
    <t>SHIPSF000137765</t>
  </si>
  <si>
    <t>00382004</t>
  </si>
  <si>
    <t>Crittenden Co SD</t>
  </si>
  <si>
    <t>04913083</t>
  </si>
  <si>
    <t>North Pointe ES</t>
  </si>
  <si>
    <t>875 N Bend Rd</t>
  </si>
  <si>
    <t>SHIPSF000044534</t>
  </si>
  <si>
    <t>601 W Elm St</t>
  </si>
  <si>
    <t>Marion</t>
  </si>
  <si>
    <t>42064</t>
  </si>
  <si>
    <t>SHIPSF000137766</t>
  </si>
  <si>
    <t>00382078</t>
  </si>
  <si>
    <t>Cumberland Co SD</t>
  </si>
  <si>
    <t>00379497</t>
  </si>
  <si>
    <t>Ockerman ES</t>
  </si>
  <si>
    <t>8250 Us Highway 42</t>
  </si>
  <si>
    <t>SHIPSF000123189</t>
  </si>
  <si>
    <t>810 N Main St</t>
  </si>
  <si>
    <t>Burkesville</t>
  </si>
  <si>
    <t>42717</t>
  </si>
  <si>
    <t>SHIPSF000137767</t>
  </si>
  <si>
    <t>00380082</t>
  </si>
  <si>
    <t>Danville ISD</t>
  </si>
  <si>
    <t>10030231</t>
  </si>
  <si>
    <t>Shirley Mann ES</t>
  </si>
  <si>
    <t>10435 Us Highway 42</t>
  </si>
  <si>
    <t>SHIPSF000123187</t>
  </si>
  <si>
    <t>115 E Lexington Ave</t>
  </si>
  <si>
    <t>SHIPSF000105874</t>
  </si>
  <si>
    <t>00382121</t>
  </si>
  <si>
    <t>Daviess Co PSD</t>
  </si>
  <si>
    <t>12559386</t>
  </si>
  <si>
    <t>Steeplechase Elementary School</t>
  </si>
  <si>
    <t>472 Chambers Rd</t>
  </si>
  <si>
    <t>Walton</t>
  </si>
  <si>
    <t>41094</t>
  </si>
  <si>
    <t>SHIPSF000246848</t>
  </si>
  <si>
    <t>1622 Southeastern Pkwy</t>
  </si>
  <si>
    <t>Owensboro</t>
  </si>
  <si>
    <t>42303</t>
  </si>
  <si>
    <t>00386024</t>
  </si>
  <si>
    <t>Dawson Springs ISD</t>
  </si>
  <si>
    <t>03392852</t>
  </si>
  <si>
    <t>Stephens ES</t>
  </si>
  <si>
    <t>5687 N Bend Rd</t>
  </si>
  <si>
    <t>SHIPSF000123190</t>
  </si>
  <si>
    <t>118 E Arcadia Ave</t>
  </si>
  <si>
    <t>Dawson Spgs</t>
  </si>
  <si>
    <t>42408</t>
  </si>
  <si>
    <t>SHIPSF000137769</t>
  </si>
  <si>
    <t>00380941</t>
  </si>
  <si>
    <t>Dayton ISD</t>
  </si>
  <si>
    <t>11821447</t>
  </si>
  <si>
    <t>Thornwilde ES</t>
  </si>
  <si>
    <t>1760 Elmburn Ln</t>
  </si>
  <si>
    <t>SHIPSF000044578</t>
  </si>
  <si>
    <t>200 Clay St</t>
  </si>
  <si>
    <t>Dayton</t>
  </si>
  <si>
    <t>41074</t>
  </si>
  <si>
    <t>SHIPSF000043606</t>
  </si>
  <si>
    <t>00391304</t>
  </si>
  <si>
    <t>East Bernstadt ISD</t>
  </si>
  <si>
    <t>03046601</t>
  </si>
  <si>
    <t>Bourbon Central ES</t>
  </si>
  <si>
    <t>367 Bethlehem Rd</t>
  </si>
  <si>
    <t>SHIPSF000044500</t>
  </si>
  <si>
    <t>145 School St</t>
  </si>
  <si>
    <t>E Bernstadt</t>
  </si>
  <si>
    <t>40729</t>
  </si>
  <si>
    <t>SHIPSF000271591</t>
  </si>
  <si>
    <t>00382846</t>
  </si>
  <si>
    <t>Edmonson Co SD</t>
  </si>
  <si>
    <t>00379588</t>
  </si>
  <si>
    <t>Cane Ridge ES</t>
  </si>
  <si>
    <t>8000 Martin Luther King Blvd</t>
  </si>
  <si>
    <t>SHIPSF000105917</t>
  </si>
  <si>
    <t>100 Wild Cat Way</t>
  </si>
  <si>
    <t>Brownsville</t>
  </si>
  <si>
    <t>42210</t>
  </si>
  <si>
    <t>00384997</t>
  </si>
  <si>
    <t>Elizabethtown ISD</t>
  </si>
  <si>
    <t>00379629</t>
  </si>
  <si>
    <t>North Middletown ES</t>
  </si>
  <si>
    <t>301 College St</t>
  </si>
  <si>
    <t>N Middletown</t>
  </si>
  <si>
    <t>40357</t>
  </si>
  <si>
    <t>219 Helm St</t>
  </si>
  <si>
    <t>Elizabethtown</t>
  </si>
  <si>
    <t>42701</t>
  </si>
  <si>
    <t>SHIPSF000137773</t>
  </si>
  <si>
    <t>00382913</t>
  </si>
  <si>
    <t>Elliott Co SD</t>
  </si>
  <si>
    <t>00396782</t>
  </si>
  <si>
    <t>Dishman McGinnis ES</t>
  </si>
  <si>
    <t>375 Glen Lily Rd</t>
  </si>
  <si>
    <t>SHIPSF000044329</t>
  </si>
  <si>
    <t>100 Kentucky Ave 7</t>
  </si>
  <si>
    <t>Sandy Hook</t>
  </si>
  <si>
    <t>41171</t>
  </si>
  <si>
    <t>00385886</t>
  </si>
  <si>
    <t>Eminence Independent Schools</t>
  </si>
  <si>
    <t>00396794</t>
  </si>
  <si>
    <t>Parker-Bennett-Curry ES</t>
  </si>
  <si>
    <t>165 Webb Dr</t>
  </si>
  <si>
    <t>SHIPSF000044331</t>
  </si>
  <si>
    <t>291 W Broadway St</t>
  </si>
  <si>
    <t>Eminence</t>
  </si>
  <si>
    <t>40019</t>
  </si>
  <si>
    <t>SHIPSF000137775</t>
  </si>
  <si>
    <t>00389739</t>
  </si>
  <si>
    <t>Erlanger Elsmere ISD</t>
  </si>
  <si>
    <t>00396811</t>
  </si>
  <si>
    <t>Potter Gray ES</t>
  </si>
  <si>
    <t>610 Wakefield St</t>
  </si>
  <si>
    <t>42103</t>
  </si>
  <si>
    <t>SHIPSF000123143</t>
  </si>
  <si>
    <t>500 Graves Ave</t>
  </si>
  <si>
    <t>Erlanger</t>
  </si>
  <si>
    <t>41018</t>
  </si>
  <si>
    <t>SHIPSF000137776</t>
  </si>
  <si>
    <t>00382963</t>
  </si>
  <si>
    <t>Estill Co SD</t>
  </si>
  <si>
    <t>00396823</t>
  </si>
  <si>
    <t>T C Cherry ES</t>
  </si>
  <si>
    <t>1001 Liberty Way</t>
  </si>
  <si>
    <t>42104</t>
  </si>
  <si>
    <t>SHIPSF000123142</t>
  </si>
  <si>
    <t>253 Main St</t>
  </si>
  <si>
    <t>Irvine</t>
  </si>
  <si>
    <t>40336</t>
  </si>
  <si>
    <t>00379930</t>
  </si>
  <si>
    <t>Fairview ISD</t>
  </si>
  <si>
    <t>00396835</t>
  </si>
  <si>
    <t>W R McNeill ES</t>
  </si>
  <si>
    <t>1800 Creason St</t>
  </si>
  <si>
    <t>SHIPSF000123141</t>
  </si>
  <si>
    <t>2201 Main St W</t>
  </si>
  <si>
    <t>SHIPSF000137778</t>
  </si>
  <si>
    <t>00383046</t>
  </si>
  <si>
    <t>Fayette Co Public Schools</t>
  </si>
  <si>
    <t>00379849</t>
  </si>
  <si>
    <t>Cannonsburg ES</t>
  </si>
  <si>
    <t>12219 Midland Trail Rd</t>
  </si>
  <si>
    <t>SHIPSF000123343</t>
  </si>
  <si>
    <t>450 Park Pl</t>
  </si>
  <si>
    <t>Lexington</t>
  </si>
  <si>
    <t>40511</t>
  </si>
  <si>
    <t>SHIPSF000137779</t>
  </si>
  <si>
    <t>00383565</t>
  </si>
  <si>
    <t>Fleming Co SD</t>
  </si>
  <si>
    <t>00379928</t>
  </si>
  <si>
    <t>Catlettsburg ES</t>
  </si>
  <si>
    <t>3348 Court St</t>
  </si>
  <si>
    <t>Catlettsburg</t>
  </si>
  <si>
    <t>41129</t>
  </si>
  <si>
    <t>SHIPSF000123344</t>
  </si>
  <si>
    <t>211 W Water St</t>
  </si>
  <si>
    <t>Flemingsburg</t>
  </si>
  <si>
    <t>41041</t>
  </si>
  <si>
    <t>SHIPSF000092964</t>
  </si>
  <si>
    <t>00383644</t>
  </si>
  <si>
    <t>Floyd Co SD</t>
  </si>
  <si>
    <t>00379875</t>
  </si>
  <si>
    <t>Ponderosa ES</t>
  </si>
  <si>
    <t>16701 Ponderosa Dr</t>
  </si>
  <si>
    <t>SHIPSF000123399</t>
  </si>
  <si>
    <t>442 KY Route 550</t>
  </si>
  <si>
    <t>Eastern</t>
  </si>
  <si>
    <t>41622</t>
  </si>
  <si>
    <t>SHIPSF000137780</t>
  </si>
  <si>
    <t>03178723</t>
  </si>
  <si>
    <t>Fort Campbell Schools</t>
  </si>
  <si>
    <t>00379916</t>
  </si>
  <si>
    <t>Summit ES</t>
  </si>
  <si>
    <t>830 State Route 716</t>
  </si>
  <si>
    <t>SHIPSF000123346</t>
  </si>
  <si>
    <t>84 Texas Ave</t>
  </si>
  <si>
    <t>Fort Campbell</t>
  </si>
  <si>
    <t>42223</t>
  </si>
  <si>
    <t>SHIPSF000137783</t>
  </si>
  <si>
    <t>00383929</t>
  </si>
  <si>
    <t>Frankfort ISD</t>
  </si>
  <si>
    <t>00380068</t>
  </si>
  <si>
    <t>Junction City ES</t>
  </si>
  <si>
    <t>250 School St</t>
  </si>
  <si>
    <t>Junction City</t>
  </si>
  <si>
    <t>40440</t>
  </si>
  <si>
    <t>SHIPSF000043474</t>
  </si>
  <si>
    <t>959 Leestown Ln</t>
  </si>
  <si>
    <t>Frankfort</t>
  </si>
  <si>
    <t>40601</t>
  </si>
  <si>
    <t>SHIPSF000137781</t>
  </si>
  <si>
    <t>00383955</t>
  </si>
  <si>
    <t>Franklin Co PSD</t>
  </si>
  <si>
    <t>00380070</t>
  </si>
  <si>
    <t>Perryville ES</t>
  </si>
  <si>
    <t>418 W 4th St</t>
  </si>
  <si>
    <t>Perryville</t>
  </si>
  <si>
    <t>40468</t>
  </si>
  <si>
    <t>SHIPSF000043458</t>
  </si>
  <si>
    <t>652 Chamberlin Ave</t>
  </si>
  <si>
    <t>SHIPSF000271595</t>
  </si>
  <si>
    <t>03180180</t>
  </si>
  <si>
    <t>Ft Knox Cmty Schools</t>
  </si>
  <si>
    <t>01812416</t>
  </si>
  <si>
    <t>Woodlawn ES</t>
  </si>
  <si>
    <t>1651 Perryville Rd</t>
  </si>
  <si>
    <t>281 Fayette Ave</t>
  </si>
  <si>
    <t>Fort Knox</t>
  </si>
  <si>
    <t>40121</t>
  </si>
  <si>
    <t>00380989</t>
  </si>
  <si>
    <t>Ft Thomas ISD</t>
  </si>
  <si>
    <t>01521552</t>
  </si>
  <si>
    <t>Taylor ES</t>
  </si>
  <si>
    <t>140 Gibson Dr</t>
  </si>
  <si>
    <t>SHIPSF000123212</t>
  </si>
  <si>
    <t>28 N Fort Thomas Ave</t>
  </si>
  <si>
    <t>Fort Thomas</t>
  </si>
  <si>
    <t>41075</t>
  </si>
  <si>
    <t>SHIPSF000043612</t>
  </si>
  <si>
    <t>00384105</t>
  </si>
  <si>
    <t>Fulton Co SD</t>
  </si>
  <si>
    <t>Breathitt ES</t>
  </si>
  <si>
    <t>90 L B J Road</t>
  </si>
  <si>
    <t>SHIPSF000271642</t>
  </si>
  <si>
    <t>2780 Moscow Ave</t>
  </si>
  <si>
    <t>Hickman</t>
  </si>
  <si>
    <t>42050</t>
  </si>
  <si>
    <t>SHIPSF000137785</t>
  </si>
  <si>
    <t>00384076</t>
  </si>
  <si>
    <t>Fulton ISD</t>
  </si>
  <si>
    <t>00380290</t>
  </si>
  <si>
    <t>Highland-Turner ES</t>
  </si>
  <si>
    <t>10355 Highway 30 W</t>
  </si>
  <si>
    <t>Booneville</t>
  </si>
  <si>
    <t>41314</t>
  </si>
  <si>
    <t>SHIPSF000123090</t>
  </si>
  <si>
    <t>304 W State Line St</t>
  </si>
  <si>
    <t>Fulton</t>
  </si>
  <si>
    <t>42041</t>
  </si>
  <si>
    <t>SHIPSF000137786</t>
  </si>
  <si>
    <t>00384155</t>
  </si>
  <si>
    <t>Gallatin Co SD</t>
  </si>
  <si>
    <t>00380276</t>
  </si>
  <si>
    <t>Marie Roberts-Caney ES</t>
  </si>
  <si>
    <t>115 Red Skin Run</t>
  </si>
  <si>
    <t>Lost Creek</t>
  </si>
  <si>
    <t>41348</t>
  </si>
  <si>
    <t>SHIPSF000043188</t>
  </si>
  <si>
    <t>75 Boardwalk</t>
  </si>
  <si>
    <t>Warsaw</t>
  </si>
  <si>
    <t>41095</t>
  </si>
  <si>
    <t>SHIPSF000137787</t>
  </si>
  <si>
    <t>00384193</t>
  </si>
  <si>
    <t>Garrard Co SD</t>
  </si>
  <si>
    <t>00380252</t>
  </si>
  <si>
    <t>Sebastian ES</t>
  </si>
  <si>
    <t>90 L B J Rd</t>
  </si>
  <si>
    <t>322 W Maple Ave</t>
  </si>
  <si>
    <t>Lancaster</t>
  </si>
  <si>
    <t>40444</t>
  </si>
  <si>
    <t>SHIPSF000137788</t>
  </si>
  <si>
    <t>00378986</t>
  </si>
  <si>
    <t>Glasgow ISD</t>
  </si>
  <si>
    <t>00380355</t>
  </si>
  <si>
    <t>Ben Johnson ES</t>
  </si>
  <si>
    <t>13598 S Highway 259</t>
  </si>
  <si>
    <t>Mc Daniels</t>
  </si>
  <si>
    <t>40152</t>
  </si>
  <si>
    <t>SHIPSF000123132</t>
  </si>
  <si>
    <t>711 S Roger Wells Blvd</t>
  </si>
  <si>
    <t>00384258</t>
  </si>
  <si>
    <t>Grant Co SD</t>
  </si>
  <si>
    <t>00380379</t>
  </si>
  <si>
    <t>Custer ES</t>
  </si>
  <si>
    <t>14880 Highway 690</t>
  </si>
  <si>
    <t>Custer</t>
  </si>
  <si>
    <t>40115</t>
  </si>
  <si>
    <t>SHIPSF000043430</t>
  </si>
  <si>
    <t>820 Arnie Risen Blvd</t>
  </si>
  <si>
    <t>Williamstown</t>
  </si>
  <si>
    <t>41097</t>
  </si>
  <si>
    <t>SHIPSF000137790</t>
  </si>
  <si>
    <t>00384349</t>
  </si>
  <si>
    <t>Graves Co SD</t>
  </si>
  <si>
    <t>04451504</t>
  </si>
  <si>
    <t>Hardinsburg ES</t>
  </si>
  <si>
    <t>1340 E Highway 60</t>
  </si>
  <si>
    <t>SHIPSF000261499</t>
  </si>
  <si>
    <t>2290 State Route 121 N</t>
  </si>
  <si>
    <t>Mayfield</t>
  </si>
  <si>
    <t>42066</t>
  </si>
  <si>
    <t>SHIPSF000137791</t>
  </si>
  <si>
    <t>00384569</t>
  </si>
  <si>
    <t>Grayson Co SD</t>
  </si>
  <si>
    <t>00380393</t>
  </si>
  <si>
    <t>Irvington ES</t>
  </si>
  <si>
    <t>1 Wildcat Way</t>
  </si>
  <si>
    <t>Irvington</t>
  </si>
  <si>
    <t>40146</t>
  </si>
  <si>
    <t>SHIPSF000123131</t>
  </si>
  <si>
    <t>790 Shaw Station Rd</t>
  </si>
  <si>
    <t>Leitchfield</t>
  </si>
  <si>
    <t>42754</t>
  </si>
  <si>
    <t>00384624</t>
  </si>
  <si>
    <t>Green Co SD</t>
  </si>
  <si>
    <t>00380460</t>
  </si>
  <si>
    <t>Brooks ES</t>
  </si>
  <si>
    <t>1430 Brooks Hill Rd</t>
  </si>
  <si>
    <t>Brooks</t>
  </si>
  <si>
    <t>40109</t>
  </si>
  <si>
    <t>SHIPSF000043431</t>
  </si>
  <si>
    <t>402 E Hodgenville Ave</t>
  </si>
  <si>
    <t>Greensburg</t>
  </si>
  <si>
    <t>42743</t>
  </si>
  <si>
    <t>00384674</t>
  </si>
  <si>
    <t>Greenup Co SD</t>
  </si>
  <si>
    <t>00380484</t>
  </si>
  <si>
    <t>Cedar Grove ES</t>
  </si>
  <si>
    <t>1900 Cedar Grove Rd</t>
  </si>
  <si>
    <t>SHIPSF000123072</t>
  </si>
  <si>
    <t>45 Musketeer Dr</t>
  </si>
  <si>
    <t>Greenup</t>
  </si>
  <si>
    <t>41144</t>
  </si>
  <si>
    <t>SHIPSF000137794</t>
  </si>
  <si>
    <t>00384935</t>
  </si>
  <si>
    <t>Hancock Co SD</t>
  </si>
  <si>
    <t>11552452</t>
  </si>
  <si>
    <t>156 Erin Cir</t>
  </si>
  <si>
    <t>Mt Washington</t>
  </si>
  <si>
    <t>40047</t>
  </si>
  <si>
    <t>SHIPSF000123071</t>
  </si>
  <si>
    <t>83 State Route 3543</t>
  </si>
  <si>
    <t>Hawesville</t>
  </si>
  <si>
    <t>42348</t>
  </si>
  <si>
    <t>SHIPSF000137795</t>
  </si>
  <si>
    <t>00385056</t>
  </si>
  <si>
    <t>Hardin Co SD</t>
  </si>
  <si>
    <t>05099850</t>
  </si>
  <si>
    <t>Freedom ES</t>
  </si>
  <si>
    <t>4682 N Preston Hwy</t>
  </si>
  <si>
    <t>SHIPSF000123070</t>
  </si>
  <si>
    <t>65 W A Jenkins Rd</t>
  </si>
  <si>
    <t>SHIPSF000137796</t>
  </si>
  <si>
    <t>00385288</t>
  </si>
  <si>
    <t>Harlan County Public Schools</t>
  </si>
  <si>
    <t>00380501</t>
  </si>
  <si>
    <t>Lebanon Junction ES</t>
  </si>
  <si>
    <t>10920 S Preston Hwy</t>
  </si>
  <si>
    <t>Lebanon Jct</t>
  </si>
  <si>
    <t>40150</t>
  </si>
  <si>
    <t>SHIPSF000123069</t>
  </si>
  <si>
    <t>251 Ball Park Rd</t>
  </si>
  <si>
    <t>Harlan</t>
  </si>
  <si>
    <t>40831</t>
  </si>
  <si>
    <t>SHIPSF000092948</t>
  </si>
  <si>
    <t>00385252</t>
  </si>
  <si>
    <t>Harlan ISD</t>
  </si>
  <si>
    <t>00380525</t>
  </si>
  <si>
    <t>Maryville ES</t>
  </si>
  <si>
    <t>4504 Summers Dr</t>
  </si>
  <si>
    <t>Louisville</t>
  </si>
  <si>
    <t>40229</t>
  </si>
  <si>
    <t>SHIPSF000123068</t>
  </si>
  <si>
    <t>420 E Central St</t>
  </si>
  <si>
    <t>SHIPSF000043727</t>
  </si>
  <si>
    <t>00385549</t>
  </si>
  <si>
    <t>Harrison Co SD</t>
  </si>
  <si>
    <t>01398410</t>
  </si>
  <si>
    <t>Mt Washington ES</t>
  </si>
  <si>
    <t>9234 Highway 44 E</t>
  </si>
  <si>
    <t>SHIPSF000123067</t>
  </si>
  <si>
    <t>308 Webster Ave</t>
  </si>
  <si>
    <t>Cynthiana</t>
  </si>
  <si>
    <t>41031</t>
  </si>
  <si>
    <t>SHIPSF000043728</t>
  </si>
  <si>
    <t>00385604</t>
  </si>
  <si>
    <t>Hart Co SD</t>
  </si>
  <si>
    <t>00380551</t>
  </si>
  <si>
    <t>Nichols ES</t>
  </si>
  <si>
    <t>10665 Highway 44 W</t>
  </si>
  <si>
    <t>West Point</t>
  </si>
  <si>
    <t>40177</t>
  </si>
  <si>
    <t>SHIPSF000123066</t>
  </si>
  <si>
    <t>25 Quality St</t>
  </si>
  <si>
    <t>Munfordville</t>
  </si>
  <si>
    <t>42765</t>
  </si>
  <si>
    <t>SHIPSF000105883</t>
  </si>
  <si>
    <t>00394813</t>
  </si>
  <si>
    <t>Hazard ISD</t>
  </si>
  <si>
    <t>03046950</t>
  </si>
  <si>
    <t>Old Mill ES</t>
  </si>
  <si>
    <t>199 Golden Wing Rd</t>
  </si>
  <si>
    <t>SHIPSF000271590</t>
  </si>
  <si>
    <t>705 Main St</t>
  </si>
  <si>
    <t>Hazard</t>
  </si>
  <si>
    <t>41701</t>
  </si>
  <si>
    <t>SHIPSF000137797</t>
  </si>
  <si>
    <t>00385757</t>
  </si>
  <si>
    <t>Henderson Co SD</t>
  </si>
  <si>
    <t>00380563</t>
  </si>
  <si>
    <t>Overdale ES</t>
  </si>
  <si>
    <t>651 Overdale Dr</t>
  </si>
  <si>
    <t>SHIPSF000043597</t>
  </si>
  <si>
    <t>1805 2nd St</t>
  </si>
  <si>
    <t>Henderson</t>
  </si>
  <si>
    <t>42420</t>
  </si>
  <si>
    <t>SHIPSF000123083</t>
  </si>
  <si>
    <t>00385915</t>
  </si>
  <si>
    <t>Henry Co PSD</t>
  </si>
  <si>
    <t>04755934</t>
  </si>
  <si>
    <t>Pleasant Grove ES</t>
  </si>
  <si>
    <t>6415 Highway 44 E</t>
  </si>
  <si>
    <t>SHIPSF000123032</t>
  </si>
  <si>
    <t>326 S Main St</t>
  </si>
  <si>
    <t>New Castle</t>
  </si>
  <si>
    <t>40050</t>
  </si>
  <si>
    <t>SHIPSF000090702</t>
  </si>
  <si>
    <t>00385977</t>
  </si>
  <si>
    <t>Hickman Co SD</t>
  </si>
  <si>
    <t>00380575</t>
  </si>
  <si>
    <t>Roby ES</t>
  </si>
  <si>
    <t>1148 Highway 44 E</t>
  </si>
  <si>
    <t>SHIPSF000123033</t>
  </si>
  <si>
    <t>416 N Waterfield Dr</t>
  </si>
  <si>
    <t>Clinton</t>
  </si>
  <si>
    <t>42031</t>
  </si>
  <si>
    <t>SHIPSF000123088</t>
  </si>
  <si>
    <t>00386086</t>
  </si>
  <si>
    <t>Hopkins Co SD</t>
  </si>
  <si>
    <t>10007600</t>
  </si>
  <si>
    <t>Shepherdsville ES</t>
  </si>
  <si>
    <t>527 W Blue Lick Rd</t>
  </si>
  <si>
    <t>SHIPSF000123049</t>
  </si>
  <si>
    <t>320 S Seminary St</t>
  </si>
  <si>
    <t>Madisonville</t>
  </si>
  <si>
    <t>42431</t>
  </si>
  <si>
    <t>SHIPSF000137798</t>
  </si>
  <si>
    <t>00386347</t>
  </si>
  <si>
    <t>Jackson County SD</t>
  </si>
  <si>
    <t>00393742</t>
  </si>
  <si>
    <t>Burgin School</t>
  </si>
  <si>
    <t>440 E Main St</t>
  </si>
  <si>
    <t>SHIPSF000137672</t>
  </si>
  <si>
    <t>3331 Highway 421 S</t>
  </si>
  <si>
    <t>Mc Kee</t>
  </si>
  <si>
    <t>40447</t>
  </si>
  <si>
    <t>SHIPSF000137799</t>
  </si>
  <si>
    <t>00380305</t>
  </si>
  <si>
    <t>Jackson ISD</t>
  </si>
  <si>
    <t>00380630</t>
  </si>
  <si>
    <t>Morgantown ES</t>
  </si>
  <si>
    <t>210 Cemetery St</t>
  </si>
  <si>
    <t>940 Highland Ave</t>
  </si>
  <si>
    <t>SHIPSF000043935</t>
  </si>
  <si>
    <t>00386440</t>
  </si>
  <si>
    <t>Jefferson Co Public Schools</t>
  </si>
  <si>
    <t>10001606</t>
  </si>
  <si>
    <t>North Butler ES</t>
  </si>
  <si>
    <t>5539 Brownsville Rd</t>
  </si>
  <si>
    <t>SHIPSF000044546</t>
  </si>
  <si>
    <t>3001 Crittenden Drive</t>
  </si>
  <si>
    <t>40209</t>
  </si>
  <si>
    <t>SHIPSF000271597</t>
  </si>
  <si>
    <t>00391768</t>
  </si>
  <si>
    <t>Jenkins ISD</t>
  </si>
  <si>
    <t>00380680</t>
  </si>
  <si>
    <t>Caldwell Co Primary School</t>
  </si>
  <si>
    <t>1000 Marion Rd</t>
  </si>
  <si>
    <t>SHIPSF000043596</t>
  </si>
  <si>
    <t>269 Highway 3086</t>
  </si>
  <si>
    <t>Jenkins</t>
  </si>
  <si>
    <t>41537</t>
  </si>
  <si>
    <t>00389430</t>
  </si>
  <si>
    <t>Jessamine Co SD</t>
  </si>
  <si>
    <t>00380733</t>
  </si>
  <si>
    <t>East Calloway ES</t>
  </si>
  <si>
    <t>1169 Pottertown Rd</t>
  </si>
  <si>
    <t>SHIPSF000043604</t>
  </si>
  <si>
    <t>871 Wilmore Rd</t>
  </si>
  <si>
    <t>Nicholasville</t>
  </si>
  <si>
    <t>40356</t>
  </si>
  <si>
    <t>SHIPSF000137802</t>
  </si>
  <si>
    <t>00389492</t>
  </si>
  <si>
    <t>Johnson Co SD</t>
  </si>
  <si>
    <t>00380745</t>
  </si>
  <si>
    <t>North Calloway ES</t>
  </si>
  <si>
    <t>2928 Brinn Rd</t>
  </si>
  <si>
    <t>SHIPSF000043602</t>
  </si>
  <si>
    <t>253 N Mayo Trl</t>
  </si>
  <si>
    <t>Paintsville</t>
  </si>
  <si>
    <t>41240</t>
  </si>
  <si>
    <t>SHIPSF000137803</t>
  </si>
  <si>
    <t>00389806</t>
  </si>
  <si>
    <t>Kenton Co SD</t>
  </si>
  <si>
    <t>00380757</t>
  </si>
  <si>
    <t>Southwest Calloway ES</t>
  </si>
  <si>
    <t>3426 Wiswell Rd W</t>
  </si>
  <si>
    <t>SHIPSF000123162</t>
  </si>
  <si>
    <t>1055 Eaton Dr</t>
  </si>
  <si>
    <t>Ft Wright</t>
  </si>
  <si>
    <t>SHIPSF000044080</t>
  </si>
  <si>
    <t>00378522</t>
  </si>
  <si>
    <t>Kentucky School for the Blind</t>
  </si>
  <si>
    <t>00380874</t>
  </si>
  <si>
    <t>Campbell Ridge ES</t>
  </si>
  <si>
    <t>2500 Grandview Rd</t>
  </si>
  <si>
    <t>SHIPSF000043607</t>
  </si>
  <si>
    <t>1867 Frankfort Ave</t>
  </si>
  <si>
    <t>40206</t>
  </si>
  <si>
    <t>SHIPSF000044376</t>
  </si>
  <si>
    <t>01782110</t>
  </si>
  <si>
    <t>Kentucky School for the Deaf</t>
  </si>
  <si>
    <t>00380927</t>
  </si>
  <si>
    <t>475 Cross Roads Blvd</t>
  </si>
  <si>
    <t>Cold Spring</t>
  </si>
  <si>
    <t>41076</t>
  </si>
  <si>
    <t>SHIPSF000043619</t>
  </si>
  <si>
    <t>303 S 2nd St</t>
  </si>
  <si>
    <t>00390831</t>
  </si>
  <si>
    <t>Knott Co SD</t>
  </si>
  <si>
    <t>00380903</t>
  </si>
  <si>
    <t>Donald E Cline ES</t>
  </si>
  <si>
    <t>5586 E Alexandria Pike</t>
  </si>
  <si>
    <t>SHIPSF000043608</t>
  </si>
  <si>
    <t>1156 Hindman Byp</t>
  </si>
  <si>
    <t>Hindman</t>
  </si>
  <si>
    <t>41822</t>
  </si>
  <si>
    <t>00391031</t>
  </si>
  <si>
    <t>Knox Co SD</t>
  </si>
  <si>
    <t>00380915</t>
  </si>
  <si>
    <t>Grants Lick ES</t>
  </si>
  <si>
    <t>944 Clayridge Rd</t>
  </si>
  <si>
    <t>200 Daniel Boone Dr</t>
  </si>
  <si>
    <t>SHIPSF000090623</t>
  </si>
  <si>
    <t>00391249</t>
  </si>
  <si>
    <t>Larue Co SD</t>
  </si>
  <si>
    <t>04748670</t>
  </si>
  <si>
    <t>John W Reiley ES</t>
  </si>
  <si>
    <t>10631 Alexandria Pike</t>
  </si>
  <si>
    <t>SHIPSF000044530</t>
  </si>
  <si>
    <t>208 College St</t>
  </si>
  <si>
    <t>Hodgenville</t>
  </si>
  <si>
    <t>42748</t>
  </si>
  <si>
    <t>00391328</t>
  </si>
  <si>
    <t>Laurel Co SD</t>
  </si>
  <si>
    <t>00396421</t>
  </si>
  <si>
    <t>Campbellsville ES</t>
  </si>
  <si>
    <t>315 Roberts Rd</t>
  </si>
  <si>
    <t>SHIPSF000123371</t>
  </si>
  <si>
    <t>718 N Main St</t>
  </si>
  <si>
    <t>London</t>
  </si>
  <si>
    <t>40741</t>
  </si>
  <si>
    <t>SHIPSF000137807</t>
  </si>
  <si>
    <t>00391500</t>
  </si>
  <si>
    <t>Lawrence Co SD</t>
  </si>
  <si>
    <t>00381165</t>
  </si>
  <si>
    <t>Carlisle Co ES</t>
  </si>
  <si>
    <t>SHIPSF000123085</t>
  </si>
  <si>
    <t>50 Bulldog Ln</t>
  </si>
  <si>
    <t>Louisa</t>
  </si>
  <si>
    <t>41230</t>
  </si>
  <si>
    <t>SHIPSF000137809</t>
  </si>
  <si>
    <t>00391598</t>
  </si>
  <si>
    <t>Lee Co SD</t>
  </si>
  <si>
    <t>00381232</t>
  </si>
  <si>
    <t>Kathryn Winn Primary School</t>
  </si>
  <si>
    <t>907 Hawkins St</t>
  </si>
  <si>
    <t>SHIPSF000123120</t>
  </si>
  <si>
    <t>242 Lee Ave</t>
  </si>
  <si>
    <t>Beattyville</t>
  </si>
  <si>
    <t>41311</t>
  </si>
  <si>
    <t>00391653</t>
  </si>
  <si>
    <t>Leslie Co SD</t>
  </si>
  <si>
    <t>11917802</t>
  </si>
  <si>
    <t>Carter City ES</t>
  </si>
  <si>
    <t>13321 State Highway 2</t>
  </si>
  <si>
    <t>SHIPSF000137673</t>
  </si>
  <si>
    <t>27 Eagle Ln</t>
  </si>
  <si>
    <t>Hyden</t>
  </si>
  <si>
    <t>41749</t>
  </si>
  <si>
    <t>00391811</t>
  </si>
  <si>
    <t>Letcher County Public Schools</t>
  </si>
  <si>
    <t>00381294</t>
  </si>
  <si>
    <t>Heritage ES</t>
  </si>
  <si>
    <t>4863 S State Highway 1</t>
  </si>
  <si>
    <t>SHIPSF000137674</t>
  </si>
  <si>
    <t>752 Hazard Rd Ste B</t>
  </si>
  <si>
    <t>Whitesburg</t>
  </si>
  <si>
    <t>41858</t>
  </si>
  <si>
    <t>00391990</t>
  </si>
  <si>
    <t>Lewis Co SD</t>
  </si>
  <si>
    <t>00381311</t>
  </si>
  <si>
    <t>Olive Hill ES</t>
  </si>
  <si>
    <t>825 E Tom T Hall Blvd</t>
  </si>
  <si>
    <t>Olive Hill</t>
  </si>
  <si>
    <t>41164</t>
  </si>
  <si>
    <t>251 Lions Ln</t>
  </si>
  <si>
    <t>Vanceburg</t>
  </si>
  <si>
    <t>41179</t>
  </si>
  <si>
    <t>00392097</t>
  </si>
  <si>
    <t>Lincoln Co SD</t>
  </si>
  <si>
    <t>00381323</t>
  </si>
  <si>
    <t>Prichard ES</t>
  </si>
  <si>
    <t>401 E Main St</t>
  </si>
  <si>
    <t>SHIPSF000043616</t>
  </si>
  <si>
    <t>305 Danville Ave</t>
  </si>
  <si>
    <t>Stanford</t>
  </si>
  <si>
    <t>40484</t>
  </si>
  <si>
    <t>SHIPSF000123137</t>
  </si>
  <si>
    <t>00392190</t>
  </si>
  <si>
    <t>Livingston Co SD</t>
  </si>
  <si>
    <t>00381335</t>
  </si>
  <si>
    <t>Star ES</t>
  </si>
  <si>
    <t>8249 E Us Highway 60</t>
  </si>
  <si>
    <t>Rush</t>
  </si>
  <si>
    <t>41168</t>
  </si>
  <si>
    <t>SHIPSF000137675</t>
  </si>
  <si>
    <t>1370 US HWY 60 E</t>
  </si>
  <si>
    <t>Burna</t>
  </si>
  <si>
    <t>42028</t>
  </si>
  <si>
    <t>SHIPSF000271604</t>
  </si>
  <si>
    <t>00392267</t>
  </si>
  <si>
    <t>Logan Co SD</t>
  </si>
  <si>
    <t>00381347</t>
  </si>
  <si>
    <t>Tygart Creek ES</t>
  </si>
  <si>
    <t>19743 W Us Highway 60</t>
  </si>
  <si>
    <t>SHIPSF000137676</t>
  </si>
  <si>
    <t>2222 Bowling Green Rd</t>
  </si>
  <si>
    <t>Russellville</t>
  </si>
  <si>
    <t>42276</t>
  </si>
  <si>
    <t>00389973</t>
  </si>
  <si>
    <t>Ludlow ISD</t>
  </si>
  <si>
    <t>00381414</t>
  </si>
  <si>
    <t>Jones Park ES</t>
  </si>
  <si>
    <t>6295 E Kentucky 70</t>
  </si>
  <si>
    <t>SHIPSF000123219</t>
  </si>
  <si>
    <t>525 Elm St</t>
  </si>
  <si>
    <t>Ludlow</t>
  </si>
  <si>
    <t>41016</t>
  </si>
  <si>
    <t>SHIPSF000105943</t>
  </si>
  <si>
    <t>00392425</t>
  </si>
  <si>
    <t>Lyon County Schools</t>
  </si>
  <si>
    <t>00381426</t>
  </si>
  <si>
    <t>Liberty ES</t>
  </si>
  <si>
    <t>75 College St</t>
  </si>
  <si>
    <t>SHIPSF000043199</t>
  </si>
  <si>
    <t>217 Jenkins Rd</t>
  </si>
  <si>
    <t>Eddyville</t>
  </si>
  <si>
    <t>42038</t>
  </si>
  <si>
    <t>SHIPSF000137813</t>
  </si>
  <si>
    <t>00392932</t>
  </si>
  <si>
    <t>Madison Co SD</t>
  </si>
  <si>
    <t>00381402</t>
  </si>
  <si>
    <t>Walnut Hill ES</t>
  </si>
  <si>
    <t>2834 S Us 127</t>
  </si>
  <si>
    <t>SHIPSF000123218</t>
  </si>
  <si>
    <t>301 Highland Park Dr</t>
  </si>
  <si>
    <t>Richmond</t>
  </si>
  <si>
    <t>40475</t>
  </si>
  <si>
    <t>00393089</t>
  </si>
  <si>
    <t>Magoffin Co SD</t>
  </si>
  <si>
    <t>00378962</t>
  </si>
  <si>
    <t>Caverna ES</t>
  </si>
  <si>
    <t>1106 N Dixie Hwy</t>
  </si>
  <si>
    <t>SHIPSF000123122</t>
  </si>
  <si>
    <t>25 School Dr</t>
  </si>
  <si>
    <t>Salyersville</t>
  </si>
  <si>
    <t>41465</t>
  </si>
  <si>
    <t>00393168</t>
  </si>
  <si>
    <t>Marion Co Public Schools</t>
  </si>
  <si>
    <t>12559398</t>
  </si>
  <si>
    <t>CCPS Virtual Learning Academy</t>
  </si>
  <si>
    <t>755 E Main St</t>
  </si>
  <si>
    <t>Lebanon</t>
  </si>
  <si>
    <t>40033</t>
  </si>
  <si>
    <t>SHIPSF000137816</t>
  </si>
  <si>
    <t>00393273</t>
  </si>
  <si>
    <t>Marshall Co SD</t>
  </si>
  <si>
    <t>00381531</t>
  </si>
  <si>
    <t>Crofton ES</t>
  </si>
  <si>
    <t>12145 S Madisonville Rd</t>
  </si>
  <si>
    <t>Crofton</t>
  </si>
  <si>
    <t>42217</t>
  </si>
  <si>
    <t>SHIPSF000043406</t>
  </si>
  <si>
    <t>86 High School Rd</t>
  </si>
  <si>
    <t>Benton</t>
  </si>
  <si>
    <t>42025</t>
  </si>
  <si>
    <t>SHIPSF000137817</t>
  </si>
  <si>
    <t>00393388</t>
  </si>
  <si>
    <t>Martin Co SD</t>
  </si>
  <si>
    <t>12105595</t>
  </si>
  <si>
    <t>831 North Dr</t>
  </si>
  <si>
    <t>SHIPSF000105920</t>
  </si>
  <si>
    <t>7900 Highway 645</t>
  </si>
  <si>
    <t>Inez</t>
  </si>
  <si>
    <t>41224</t>
  </si>
  <si>
    <t>00393479</t>
  </si>
  <si>
    <t>Mason Co SD</t>
  </si>
  <si>
    <t>00381579</t>
  </si>
  <si>
    <t>Indian Hills ES</t>
  </si>
  <si>
    <t>313 Blane Dr</t>
  </si>
  <si>
    <t>SHIPSF000043623</t>
  </si>
  <si>
    <t>34 E 2nd St</t>
  </si>
  <si>
    <t>Maysville</t>
  </si>
  <si>
    <t>41056</t>
  </si>
  <si>
    <t>00384492</t>
  </si>
  <si>
    <t>Mayfield ISD</t>
  </si>
  <si>
    <t>00381543</t>
  </si>
  <si>
    <t>Martin Luther King Jr ES</t>
  </si>
  <si>
    <t>14405 Martin Luther King Way</t>
  </si>
  <si>
    <t>SHIPSF000123157</t>
  </si>
  <si>
    <t>914 E College St</t>
  </si>
  <si>
    <t>SHIPSF000137820</t>
  </si>
  <si>
    <t>00392451</t>
  </si>
  <si>
    <t>McCracken Co Public SD</t>
  </si>
  <si>
    <t>00381608</t>
  </si>
  <si>
    <t>Millbrooke ES</t>
  </si>
  <si>
    <t>415 Millbrooke Dr</t>
  </si>
  <si>
    <t>SHIPSF000043618</t>
  </si>
  <si>
    <t>5347 Benton Rd</t>
  </si>
  <si>
    <t>Paducah</t>
  </si>
  <si>
    <t>42003</t>
  </si>
  <si>
    <t>SHIPSF000137821</t>
  </si>
  <si>
    <t>00392748</t>
  </si>
  <si>
    <t>McCreary Co SD</t>
  </si>
  <si>
    <t>00381622</t>
  </si>
  <si>
    <t>Pembroke ES</t>
  </si>
  <si>
    <t>1600 Pembroke Oak Grove Rd</t>
  </si>
  <si>
    <t>Pembroke</t>
  </si>
  <si>
    <t>42266</t>
  </si>
  <si>
    <t>SHIPSF000043632</t>
  </si>
  <si>
    <t>120 Raider Way</t>
  </si>
  <si>
    <t>Stearns</t>
  </si>
  <si>
    <t>42647</t>
  </si>
  <si>
    <t>SHIPSF000123076</t>
  </si>
  <si>
    <t>00392839</t>
  </si>
  <si>
    <t>McLean Co SD</t>
  </si>
  <si>
    <t>00381658</t>
  </si>
  <si>
    <t>Sinking Fork ES</t>
  </si>
  <si>
    <t>5005 Princeton Rd</t>
  </si>
  <si>
    <t>SHIPSF000043614</t>
  </si>
  <si>
    <t>410 State Route 136 E</t>
  </si>
  <si>
    <t>Calhoun</t>
  </si>
  <si>
    <t>42327</t>
  </si>
  <si>
    <t>00393584</t>
  </si>
  <si>
    <t>Meade Co SD</t>
  </si>
  <si>
    <t>00381646</t>
  </si>
  <si>
    <t>South Christian ES</t>
  </si>
  <si>
    <t>12340 Herndon Oak Grove Rd</t>
  </si>
  <si>
    <t>Herndon</t>
  </si>
  <si>
    <t>42236</t>
  </si>
  <si>
    <t>SHIPSF000043453</t>
  </si>
  <si>
    <t>1155 Old Ekron Rd</t>
  </si>
  <si>
    <t>Brandenburg</t>
  </si>
  <si>
    <t>40108</t>
  </si>
  <si>
    <t>SHIPSF000137822</t>
  </si>
  <si>
    <t>00393699</t>
  </si>
  <si>
    <t>Menifee Co SD</t>
  </si>
  <si>
    <t>00381749</t>
  </si>
  <si>
    <t>Conkwright ES</t>
  </si>
  <si>
    <t>360 Mount Sterling Rd</t>
  </si>
  <si>
    <t>SHIPSF000123177</t>
  </si>
  <si>
    <t>440 Wynn Flat Road</t>
  </si>
  <si>
    <t>Frenchburg</t>
  </si>
  <si>
    <t>40322</t>
  </si>
  <si>
    <t>SHIPSF000271606</t>
  </si>
  <si>
    <t>00393807</t>
  </si>
  <si>
    <t>Mercer Co SD</t>
  </si>
  <si>
    <t>00381737</t>
  </si>
  <si>
    <t>Shearer ES</t>
  </si>
  <si>
    <t>244 E Broadway St</t>
  </si>
  <si>
    <t>SHIPSF000123178</t>
  </si>
  <si>
    <t>530 Perryville St</t>
  </si>
  <si>
    <t>Harrodsburg</t>
  </si>
  <si>
    <t>40330</t>
  </si>
  <si>
    <t>SHIPSF000137823</t>
  </si>
  <si>
    <t>00393833</t>
  </si>
  <si>
    <t>Metcalfe County Schools</t>
  </si>
  <si>
    <t>00381672</t>
  </si>
  <si>
    <t>Strode Station ES</t>
  </si>
  <si>
    <t>1750 Martin Luther King Jr Dr</t>
  </si>
  <si>
    <t>SHIPSF000043638</t>
  </si>
  <si>
    <t>709 W Stockton St</t>
  </si>
  <si>
    <t>Edmonton</t>
  </si>
  <si>
    <t>42129</t>
  </si>
  <si>
    <t>SHIPSF000137824</t>
  </si>
  <si>
    <t>00379289</t>
  </si>
  <si>
    <t>Middlesboro ISD</t>
  </si>
  <si>
    <t>00381696</t>
  </si>
  <si>
    <t>Willis H Justice ES</t>
  </si>
  <si>
    <t>350 Mount Sterling Rd</t>
  </si>
  <si>
    <t>SHIPSF000123176</t>
  </si>
  <si>
    <t>220 N 20th St</t>
  </si>
  <si>
    <t>SHIPSF000137825</t>
  </si>
  <si>
    <t>01782689</t>
  </si>
  <si>
    <t>Model Laboratory School</t>
  </si>
  <si>
    <t>00381804</t>
  </si>
  <si>
    <t>Big Creek ES</t>
  </si>
  <si>
    <t>523 N Highway 66</t>
  </si>
  <si>
    <t>Oneida</t>
  </si>
  <si>
    <t>40972</t>
  </si>
  <si>
    <t>SHIPSF000123170</t>
  </si>
  <si>
    <t>521 Lancaster Ave</t>
  </si>
  <si>
    <t>00393883</t>
  </si>
  <si>
    <t>Monroe Co SD</t>
  </si>
  <si>
    <t>00381816</t>
  </si>
  <si>
    <t>Burning Springs ES</t>
  </si>
  <si>
    <t>9847 N Highway 421</t>
  </si>
  <si>
    <t>SHIPSF000123171</t>
  </si>
  <si>
    <t>309 Emberton St</t>
  </si>
  <si>
    <t>Tompkinsville</t>
  </si>
  <si>
    <t>42167</t>
  </si>
  <si>
    <t>SHIPSF000105905</t>
  </si>
  <si>
    <t>00393950</t>
  </si>
  <si>
    <t>Montgomery Co SD</t>
  </si>
  <si>
    <t>00381854</t>
  </si>
  <si>
    <t>Goose Rock ES</t>
  </si>
  <si>
    <t>364 Highway 1524</t>
  </si>
  <si>
    <t>SHIPSF000123172</t>
  </si>
  <si>
    <t>3400 Indian Mound Dr</t>
  </si>
  <si>
    <t>Mt Sterling</t>
  </si>
  <si>
    <t>40353</t>
  </si>
  <si>
    <t>00394033</t>
  </si>
  <si>
    <t>Morgan Co SD</t>
  </si>
  <si>
    <t>00381866</t>
  </si>
  <si>
    <t>Hacker ES</t>
  </si>
  <si>
    <t>84 Hooker Rd</t>
  </si>
  <si>
    <t>SHIPSF000043206</t>
  </si>
  <si>
    <t>155 University Dr</t>
  </si>
  <si>
    <t>West Liberty</t>
  </si>
  <si>
    <t>41472</t>
  </si>
  <si>
    <t>SHIPSF000137826</t>
  </si>
  <si>
    <t>00394186</t>
  </si>
  <si>
    <t>Muhlenberg Co SD</t>
  </si>
  <si>
    <t>00381907</t>
  </si>
  <si>
    <t>Manchester ES</t>
  </si>
  <si>
    <t>1908 N Highway 421</t>
  </si>
  <si>
    <t>SHIPSF000043204</t>
  </si>
  <si>
    <t>510 W Main St</t>
  </si>
  <si>
    <t>Powderly</t>
  </si>
  <si>
    <t>42367</t>
  </si>
  <si>
    <t>SHIPSF000105948</t>
  </si>
  <si>
    <t>00380769</t>
  </si>
  <si>
    <t>Murray ISD</t>
  </si>
  <si>
    <t>00381919</t>
  </si>
  <si>
    <t>Oneida ES</t>
  </si>
  <si>
    <t>435 Newfound Rd</t>
  </si>
  <si>
    <t>SHIPSF000043198</t>
  </si>
  <si>
    <t>208 S 13th St</t>
  </si>
  <si>
    <t>SHIPSF000137827</t>
  </si>
  <si>
    <t>00394356</t>
  </si>
  <si>
    <t>Nelson Co SD</t>
  </si>
  <si>
    <t>02105541</t>
  </si>
  <si>
    <t>Paces Creek ES</t>
  </si>
  <si>
    <t>1983 S Highway 421</t>
  </si>
  <si>
    <t>SHIPSF000123173</t>
  </si>
  <si>
    <t>288 Wildcat Ln</t>
  </si>
  <si>
    <t>SHIPSF000137829</t>
  </si>
  <si>
    <t>00381036</t>
  </si>
  <si>
    <t>Newport ISD</t>
  </si>
  <si>
    <t>11073054</t>
  </si>
  <si>
    <t>Clinton Co Early Childhood Ctr</t>
  </si>
  <si>
    <t>204 King Dr</t>
  </si>
  <si>
    <t>SHIPSF000123086</t>
  </si>
  <si>
    <t>30 W 8th St</t>
  </si>
  <si>
    <t>Newport</t>
  </si>
  <si>
    <t>41071</t>
  </si>
  <si>
    <t>SHIPSF000137830</t>
  </si>
  <si>
    <t>00394473</t>
  </si>
  <si>
    <t>Nicholas Co SD</t>
  </si>
  <si>
    <t>00380434</t>
  </si>
  <si>
    <t>Cloverport Independent School</t>
  </si>
  <si>
    <t>SHIPSF000043590</t>
  </si>
  <si>
    <t>395 W Main St</t>
  </si>
  <si>
    <t>Carlisle</t>
  </si>
  <si>
    <t>40311</t>
  </si>
  <si>
    <t>SHIPSF000137832</t>
  </si>
  <si>
    <t>00394502</t>
  </si>
  <si>
    <t>Ohio Co SD</t>
  </si>
  <si>
    <t>11200427</t>
  </si>
  <si>
    <t>Corbin Primary School</t>
  </si>
  <si>
    <t>3551 5th Street Rd</t>
  </si>
  <si>
    <t>SHIPSF000123139</t>
  </si>
  <si>
    <t>315 E Union St</t>
  </si>
  <si>
    <t>Hartford</t>
  </si>
  <si>
    <t>42347</t>
  </si>
  <si>
    <t>00394631</t>
  </si>
  <si>
    <t>Oldham Co SD</t>
  </si>
  <si>
    <t>00389650</t>
  </si>
  <si>
    <t>Glenn O Swing ES</t>
  </si>
  <si>
    <t>501 W 19th St</t>
  </si>
  <si>
    <t>41014</t>
  </si>
  <si>
    <t>SHIPSF000043224</t>
  </si>
  <si>
    <t>6165 W Highway 146</t>
  </si>
  <si>
    <t>Crestwood</t>
  </si>
  <si>
    <t>40014</t>
  </si>
  <si>
    <t>SHIPSF000137834</t>
  </si>
  <si>
    <t>00394708</t>
  </si>
  <si>
    <t>Owen Co SD</t>
  </si>
  <si>
    <t>00389674</t>
  </si>
  <si>
    <t>John G Carlisle ES</t>
  </si>
  <si>
    <t>910 Holman Ave</t>
  </si>
  <si>
    <t>SHIPSF000123352</t>
  </si>
  <si>
    <t>1600 Highway 22 E</t>
  </si>
  <si>
    <t>Owenton</t>
  </si>
  <si>
    <t>40359</t>
  </si>
  <si>
    <t>SHIPSF000137835</t>
  </si>
  <si>
    <t>00382298</t>
  </si>
  <si>
    <t>Owensboro ISD</t>
  </si>
  <si>
    <t>00389686</t>
  </si>
  <si>
    <t>Latonia ES</t>
  </si>
  <si>
    <t>3901 Huntington Ave</t>
  </si>
  <si>
    <t>41015</t>
  </si>
  <si>
    <t>SHIPSF000105923</t>
  </si>
  <si>
    <t>450 Griffith Ave</t>
  </si>
  <si>
    <t>42301</t>
  </si>
  <si>
    <t>SHIPSF000137836</t>
  </si>
  <si>
    <t>00394734</t>
  </si>
  <si>
    <t>Owsley Co SD</t>
  </si>
  <si>
    <t>00389698</t>
  </si>
  <si>
    <t>Ninth District ES</t>
  </si>
  <si>
    <t>2800 Indiana Ave</t>
  </si>
  <si>
    <t>Latonia</t>
  </si>
  <si>
    <t>SHIPSF000123350</t>
  </si>
  <si>
    <t>14 Old Ky 11</t>
  </si>
  <si>
    <t>SHIPSF000123082</t>
  </si>
  <si>
    <t>00392607</t>
  </si>
  <si>
    <t>Paducah ISD</t>
  </si>
  <si>
    <t>00389703</t>
  </si>
  <si>
    <t>Sixth District ES</t>
  </si>
  <si>
    <t>1901 Maryland Ave</t>
  </si>
  <si>
    <t>SHIPSF000105924</t>
  </si>
  <si>
    <t>500 S 25th St</t>
  </si>
  <si>
    <t>SHIPSF000271609</t>
  </si>
  <si>
    <t>00389569</t>
  </si>
  <si>
    <t>Paintsville ISD</t>
  </si>
  <si>
    <t>02129511</t>
  </si>
  <si>
    <t>Crittenden Co ES</t>
  </si>
  <si>
    <t>120 Autumn Ln</t>
  </si>
  <si>
    <t>SHIPSF000044490</t>
  </si>
  <si>
    <t>220 Main St</t>
  </si>
  <si>
    <t>00379643</t>
  </si>
  <si>
    <t>Paris ISD</t>
  </si>
  <si>
    <t>00382080</t>
  </si>
  <si>
    <t>Cumberland Co ES</t>
  </si>
  <si>
    <t>150 Glasgow Rd</t>
  </si>
  <si>
    <t>SHIPSF000043207</t>
  </si>
  <si>
    <t>310 W 7th St</t>
  </si>
  <si>
    <t>SHIPSF000137839</t>
  </si>
  <si>
    <t>00394760</t>
  </si>
  <si>
    <t>Pendleton Co SD</t>
  </si>
  <si>
    <t>00380111</t>
  </si>
  <si>
    <t>Mary G Hogsett Primary School</t>
  </si>
  <si>
    <t>300 Waveland Ave</t>
  </si>
  <si>
    <t>SHIPSF000137874</t>
  </si>
  <si>
    <t>2525 Us Highway 27 N</t>
  </si>
  <si>
    <t>Falmouth</t>
  </si>
  <si>
    <t>41040</t>
  </si>
  <si>
    <t>SHIPSF000137840</t>
  </si>
  <si>
    <t>00394863</t>
  </si>
  <si>
    <t>Perry Co SD</t>
  </si>
  <si>
    <t>04014065</t>
  </si>
  <si>
    <t>Audubon ES</t>
  </si>
  <si>
    <t>300 Worthington Rd</t>
  </si>
  <si>
    <t>SHIPSF000044518</t>
  </si>
  <si>
    <t>315 Park Ave</t>
  </si>
  <si>
    <t>SHIPSF000043256</t>
  </si>
  <si>
    <t>00395116</t>
  </si>
  <si>
    <t>Pike Co SD</t>
  </si>
  <si>
    <t>01398434</t>
  </si>
  <si>
    <t>Burns ES</t>
  </si>
  <si>
    <t>4514 Goetz Dr</t>
  </si>
  <si>
    <t>SHIPSF000044354</t>
  </si>
  <si>
    <t>316 S Mayo Trl</t>
  </si>
  <si>
    <t>Pikeville</t>
  </si>
  <si>
    <t>41501</t>
  </si>
  <si>
    <t>SHIPSF000137841</t>
  </si>
  <si>
    <t>00395427</t>
  </si>
  <si>
    <t>Pikeville ISD</t>
  </si>
  <si>
    <t>03050365</t>
  </si>
  <si>
    <t>Country Heights ES</t>
  </si>
  <si>
    <t>4961 State Route 54</t>
  </si>
  <si>
    <t>SHIPSF000137677</t>
  </si>
  <si>
    <t>148 2nd St</t>
  </si>
  <si>
    <t>SHIPSF000105951</t>
  </si>
  <si>
    <t>00379332</t>
  </si>
  <si>
    <t>Pineville ISD</t>
  </si>
  <si>
    <t>00382183</t>
  </si>
  <si>
    <t>Deer Park ES</t>
  </si>
  <si>
    <t>4959 New Hartford Rd</t>
  </si>
  <si>
    <t>SHIPSF000043655</t>
  </si>
  <si>
    <t>401 W Virginia Ave</t>
  </si>
  <si>
    <t>SHIPSF000137843</t>
  </si>
  <si>
    <t>00395453</t>
  </si>
  <si>
    <t>Powell Co SD</t>
  </si>
  <si>
    <t>00382195</t>
  </si>
  <si>
    <t>East View ES</t>
  </si>
  <si>
    <t>6104 State Route 405</t>
  </si>
  <si>
    <t>SHIPSF000137678</t>
  </si>
  <si>
    <t>691 Breckenridge St</t>
  </si>
  <si>
    <t>Stanton</t>
  </si>
  <si>
    <t>40380</t>
  </si>
  <si>
    <t>00395518</t>
  </si>
  <si>
    <t>Pulaski Co Schools</t>
  </si>
  <si>
    <t>00382171</t>
  </si>
  <si>
    <t>Highland ES</t>
  </si>
  <si>
    <t>2909 Highway 54</t>
  </si>
  <si>
    <t>SHIPSF000137679</t>
  </si>
  <si>
    <t>925 N Main St</t>
  </si>
  <si>
    <t>Somerset</t>
  </si>
  <si>
    <t>42503</t>
  </si>
  <si>
    <t>00384820</t>
  </si>
  <si>
    <t>Raceland-Worthington ISD</t>
  </si>
  <si>
    <t>05342229</t>
  </si>
  <si>
    <t>Meadow Lands ES</t>
  </si>
  <si>
    <t>3500 Hayden Rd</t>
  </si>
  <si>
    <t>SHIPSF000137680</t>
  </si>
  <si>
    <t>100 Rams Blvd</t>
  </si>
  <si>
    <t>Raceland</t>
  </si>
  <si>
    <t>41169</t>
  </si>
  <si>
    <t>SHIPSF000137845</t>
  </si>
  <si>
    <t>00395764</t>
  </si>
  <si>
    <t>Robertson Co SD</t>
  </si>
  <si>
    <t>00382212</t>
  </si>
  <si>
    <t>Sorgho ES</t>
  </si>
  <si>
    <t>5390 Highway 56</t>
  </si>
  <si>
    <t>1762 Sardis Rd</t>
  </si>
  <si>
    <t>Mount Olivet</t>
  </si>
  <si>
    <t>41064</t>
  </si>
  <si>
    <t>SHIPSF000123154</t>
  </si>
  <si>
    <t>00395790</t>
  </si>
  <si>
    <t>Rockcastle Co SD</t>
  </si>
  <si>
    <t>00382262</t>
  </si>
  <si>
    <t>Southern Oaks ES</t>
  </si>
  <si>
    <t>7525 Us Highway 431</t>
  </si>
  <si>
    <t>Utica</t>
  </si>
  <si>
    <t>42376</t>
  </si>
  <si>
    <t>SHIPSF000137682</t>
  </si>
  <si>
    <t>245 Richmond St</t>
  </si>
  <si>
    <t>Mount Vernon</t>
  </si>
  <si>
    <t>40456</t>
  </si>
  <si>
    <t>SHIPSF000137846</t>
  </si>
  <si>
    <t>00395867</t>
  </si>
  <si>
    <t>Rowan Co SD</t>
  </si>
  <si>
    <t>00382248</t>
  </si>
  <si>
    <t>Tamarack ES</t>
  </si>
  <si>
    <t>1733 Tamarack Rd</t>
  </si>
  <si>
    <t>SHIPSF000043652</t>
  </si>
  <si>
    <t>551 Viking Dr</t>
  </si>
  <si>
    <t>Morehead</t>
  </si>
  <si>
    <t>40351</t>
  </si>
  <si>
    <t>SHIPSF000271610</t>
  </si>
  <si>
    <t>00396005</t>
  </si>
  <si>
    <t>Russell Co SD</t>
  </si>
  <si>
    <t>00382274</t>
  </si>
  <si>
    <t>West Louisville ES</t>
  </si>
  <si>
    <t>8400 State Route 56</t>
  </si>
  <si>
    <t>SHIPSF000137683</t>
  </si>
  <si>
    <t>404 S Main St</t>
  </si>
  <si>
    <t>Jamestown</t>
  </si>
  <si>
    <t>42629</t>
  </si>
  <si>
    <t>SHIPSF000105953</t>
  </si>
  <si>
    <t>00384868</t>
  </si>
  <si>
    <t>Russell ISD</t>
  </si>
  <si>
    <t>00382286</t>
  </si>
  <si>
    <t>Whitesville ES</t>
  </si>
  <si>
    <t>9656 State Route 54</t>
  </si>
  <si>
    <t>Whitesville</t>
  </si>
  <si>
    <t>42378</t>
  </si>
  <si>
    <t>SHIPSF000137684</t>
  </si>
  <si>
    <t>908 Powell Ln</t>
  </si>
  <si>
    <t>Russell</t>
  </si>
  <si>
    <t>41139</t>
  </si>
  <si>
    <t>SHIPSF000137849</t>
  </si>
  <si>
    <t>00392372</t>
  </si>
  <si>
    <t>Russellville ISD</t>
  </si>
  <si>
    <t>11446035</t>
  </si>
  <si>
    <t>Dawson Springs ES</t>
  </si>
  <si>
    <t>317 Eli St</t>
  </si>
  <si>
    <t>SHIPSF000123145</t>
  </si>
  <si>
    <t>355 S Summer St</t>
  </si>
  <si>
    <t>SHIPSF000137850</t>
  </si>
  <si>
    <t>00395673</t>
  </si>
  <si>
    <t>Science Hill ISD</t>
  </si>
  <si>
    <t>00380977</t>
  </si>
  <si>
    <t>Lincoln ES</t>
  </si>
  <si>
    <t>701 5th Ave</t>
  </si>
  <si>
    <t>SHIPSF000105925</t>
  </si>
  <si>
    <t>6007 N Highway 27</t>
  </si>
  <si>
    <t>Science Hill</t>
  </si>
  <si>
    <t>42553</t>
  </si>
  <si>
    <t>SHIPSF000137851</t>
  </si>
  <si>
    <t>00396079</t>
  </si>
  <si>
    <t>Scott Co SD</t>
  </si>
  <si>
    <t>00391316</t>
  </si>
  <si>
    <t>East Bernstadt ES</t>
  </si>
  <si>
    <t>229 School St</t>
  </si>
  <si>
    <t>2168 Frankfort Rd</t>
  </si>
  <si>
    <t>Georgetown</t>
  </si>
  <si>
    <t>40324</t>
  </si>
  <si>
    <t>00396158</t>
  </si>
  <si>
    <t>Shelby Co PSD</t>
  </si>
  <si>
    <t>00382884</t>
  </si>
  <si>
    <t>Kyrock ES</t>
  </si>
  <si>
    <t>5720 Ky Highway 259 N</t>
  </si>
  <si>
    <t>Sweeden</t>
  </si>
  <si>
    <t>42285</t>
  </si>
  <si>
    <t>SHIPSF000123191</t>
  </si>
  <si>
    <t>1155 Main St</t>
  </si>
  <si>
    <t>Shelbyville</t>
  </si>
  <si>
    <t>40065</t>
  </si>
  <si>
    <t>00396287</t>
  </si>
  <si>
    <t>Simpson Co SD</t>
  </si>
  <si>
    <t>01170775</t>
  </si>
  <si>
    <t>South Edmonson ES</t>
  </si>
  <si>
    <t>1058 Chalybeate School Rd</t>
  </si>
  <si>
    <t>Smiths Grove</t>
  </si>
  <si>
    <t>42171</t>
  </si>
  <si>
    <t>SHIPSF000044350</t>
  </si>
  <si>
    <t>430 S College St</t>
  </si>
  <si>
    <t>Franklin</t>
  </si>
  <si>
    <t>42134</t>
  </si>
  <si>
    <t>SHIPSF000137855</t>
  </si>
  <si>
    <t>00395697</t>
  </si>
  <si>
    <t>Somerset ISD</t>
  </si>
  <si>
    <t>11819420</t>
  </si>
  <si>
    <t>Panther Academy</t>
  </si>
  <si>
    <t>634 N Mulberry St</t>
  </si>
  <si>
    <t>SHIPSF000044577</t>
  </si>
  <si>
    <t>305 College St</t>
  </si>
  <si>
    <t>42501</t>
  </si>
  <si>
    <t>SHIPSF000123089</t>
  </si>
  <si>
    <t>00381139</t>
  </si>
  <si>
    <t>Southgate ISD</t>
  </si>
  <si>
    <t>00382949</t>
  </si>
  <si>
    <t>Elliott Co Primary School</t>
  </si>
  <si>
    <t>155 Lakeside School Rd</t>
  </si>
  <si>
    <t>SHIPSF000043642</t>
  </si>
  <si>
    <t>6 William F Blatt St</t>
  </si>
  <si>
    <t>Southgate</t>
  </si>
  <si>
    <t>SHIPSF000137856</t>
  </si>
  <si>
    <t>00396380</t>
  </si>
  <si>
    <t>Spencer Co SD</t>
  </si>
  <si>
    <t>00385898</t>
  </si>
  <si>
    <t>Eminence ES</t>
  </si>
  <si>
    <t>254 W Broadway St</t>
  </si>
  <si>
    <t>SHIPSF000043743</t>
  </si>
  <si>
    <t>110 Reasor Ave</t>
  </si>
  <si>
    <t>Taylorsville</t>
  </si>
  <si>
    <t>40071</t>
  </si>
  <si>
    <t>SHIPSF000137857</t>
  </si>
  <si>
    <t>00396457</t>
  </si>
  <si>
    <t>Taylor Co SD</t>
  </si>
  <si>
    <t>00389741</t>
  </si>
  <si>
    <t>A J Lindeman ES</t>
  </si>
  <si>
    <t>558 Erlanger Rd</t>
  </si>
  <si>
    <t>SHIPSF000043973</t>
  </si>
  <si>
    <t>1209 E Broadway St</t>
  </si>
  <si>
    <t>SHIPSF000137858</t>
  </si>
  <si>
    <t>00396500</t>
  </si>
  <si>
    <t>Todd Co SD</t>
  </si>
  <si>
    <t>00389765</t>
  </si>
  <si>
    <t>Dorothy Howell ES</t>
  </si>
  <si>
    <t>909 Central Row Rd</t>
  </si>
  <si>
    <t>Elsmere</t>
  </si>
  <si>
    <t>SHIPSF000123119</t>
  </si>
  <si>
    <t>205 Airport Rd</t>
  </si>
  <si>
    <t>Elkton</t>
  </si>
  <si>
    <t>42220</t>
  </si>
  <si>
    <t>SHIPSF000137859</t>
  </si>
  <si>
    <t>00396586</t>
  </si>
  <si>
    <t>Trigg Co SD</t>
  </si>
  <si>
    <t>00389753</t>
  </si>
  <si>
    <t>Edgar Arnett ES</t>
  </si>
  <si>
    <t>3552 Kimberly Dr</t>
  </si>
  <si>
    <t>SHIPSF000043945</t>
  </si>
  <si>
    <t>202 Main St</t>
  </si>
  <si>
    <t>Cadiz</t>
  </si>
  <si>
    <t>42211</t>
  </si>
  <si>
    <t>SHIPSF000137860</t>
  </si>
  <si>
    <t>00396627</t>
  </si>
  <si>
    <t>Trimble Co SD</t>
  </si>
  <si>
    <t>00389789</t>
  </si>
  <si>
    <t>John W Miles ES</t>
  </si>
  <si>
    <t>208 Sunset Ave</t>
  </si>
  <si>
    <t>SHIPSF000043404</t>
  </si>
  <si>
    <t>116 Wentworth Ave</t>
  </si>
  <si>
    <t>Bedford</t>
  </si>
  <si>
    <t>40006</t>
  </si>
  <si>
    <t>SHIPSF000105955</t>
  </si>
  <si>
    <t>00396677</t>
  </si>
  <si>
    <t>Union Co SD</t>
  </si>
  <si>
    <t>03047136</t>
  </si>
  <si>
    <t>Estill Springs ES</t>
  </si>
  <si>
    <t>314 Main St</t>
  </si>
  <si>
    <t>SHIPSF000105878</t>
  </si>
  <si>
    <t>4500 US Highway 60 W</t>
  </si>
  <si>
    <t>Morganfield</t>
  </si>
  <si>
    <t>42437</t>
  </si>
  <si>
    <t>SHIPSF000137861</t>
  </si>
  <si>
    <t>00379526</t>
  </si>
  <si>
    <t>Walton-Verona ISD</t>
  </si>
  <si>
    <t>West Irvine Elementary</t>
  </si>
  <si>
    <t>155 Riverview Road</t>
  </si>
  <si>
    <t>SHIPSF000271592</t>
  </si>
  <si>
    <t>16 School Rd</t>
  </si>
  <si>
    <t>SHIPSF000137862</t>
  </si>
  <si>
    <t>00396847</t>
  </si>
  <si>
    <t>Warren Co SD</t>
  </si>
  <si>
    <t>00379966</t>
  </si>
  <si>
    <t>Fairview ES</t>
  </si>
  <si>
    <t>258 McKnight St</t>
  </si>
  <si>
    <t>SHIPSF000123184</t>
  </si>
  <si>
    <t>303 Lovers Ln</t>
  </si>
  <si>
    <t>00396988</t>
  </si>
  <si>
    <t>Washington Co SD</t>
  </si>
  <si>
    <t>02056031</t>
  </si>
  <si>
    <t>Academy Ldrshp Millcreek ES</t>
  </si>
  <si>
    <t>1212 Reva Ridge Way</t>
  </si>
  <si>
    <t>40517</t>
  </si>
  <si>
    <t>SHIPSF000044481</t>
  </si>
  <si>
    <t>120 Mackville Hill Rd</t>
  </si>
  <si>
    <t>Springfield</t>
  </si>
  <si>
    <t>40069</t>
  </si>
  <si>
    <t>00397085</t>
  </si>
  <si>
    <t>Wayne Co SD</t>
  </si>
  <si>
    <t>00383371</t>
  </si>
  <si>
    <t>Arlington ES</t>
  </si>
  <si>
    <t>122 Arceme Ave</t>
  </si>
  <si>
    <t>40505</t>
  </si>
  <si>
    <t>SHIPSF000043662</t>
  </si>
  <si>
    <t>150 Cardinal Way</t>
  </si>
  <si>
    <t>Monticello</t>
  </si>
  <si>
    <t>42633</t>
  </si>
  <si>
    <t>SHIPSF000137863</t>
  </si>
  <si>
    <t>00397217</t>
  </si>
  <si>
    <t>Webster Co SD</t>
  </si>
  <si>
    <t>00383204</t>
  </si>
  <si>
    <t>Ashland ES</t>
  </si>
  <si>
    <t>195 N Ashland Ave</t>
  </si>
  <si>
    <t>40502</t>
  </si>
  <si>
    <t>SHIPSF000043680</t>
  </si>
  <si>
    <t>28 State Route 1340</t>
  </si>
  <si>
    <t>Dixon</t>
  </si>
  <si>
    <t>42409</t>
  </si>
  <si>
    <t>SHIPSF000137864</t>
  </si>
  <si>
    <t>00397322</t>
  </si>
  <si>
    <t>Whitley Co SD</t>
  </si>
  <si>
    <t>00383216</t>
  </si>
  <si>
    <t>Athens-Chilesburg ES</t>
  </si>
  <si>
    <t>930 Jouett Creek Dr</t>
  </si>
  <si>
    <t>40509</t>
  </si>
  <si>
    <t>SHIPSF000043715</t>
  </si>
  <si>
    <t>300 Main St</t>
  </si>
  <si>
    <t>Williamsburg</t>
  </si>
  <si>
    <t>40769</t>
  </si>
  <si>
    <t>SHIPSF000043386</t>
  </si>
  <si>
    <t>00397475</t>
  </si>
  <si>
    <t>Williamsburg ISD</t>
  </si>
  <si>
    <t>00383230</t>
  </si>
  <si>
    <t>B T Washington ES</t>
  </si>
  <si>
    <t>707 Howard St</t>
  </si>
  <si>
    <t>40508</t>
  </si>
  <si>
    <t>SHIPSF000043646</t>
  </si>
  <si>
    <t>1000 Main St</t>
  </si>
  <si>
    <t>SHIPSF000043385</t>
  </si>
  <si>
    <t>00384313</t>
  </si>
  <si>
    <t>Williamstown Independent Schools</t>
  </si>
  <si>
    <t>00383321</t>
  </si>
  <si>
    <t>Breckinridge ES</t>
  </si>
  <si>
    <t>2101 Saint Mathilda Dr</t>
  </si>
  <si>
    <t>SHIPSF000123081</t>
  </si>
  <si>
    <t>300 Helton St</t>
  </si>
  <si>
    <t>SHIPSF000137866</t>
  </si>
  <si>
    <t>00397504</t>
  </si>
  <si>
    <t>Wolfe Co SD</t>
  </si>
  <si>
    <t>12365939</t>
  </si>
  <si>
    <t>Brenda Cowan ES</t>
  </si>
  <si>
    <t>4801 Athens Boonesboro Rd</t>
  </si>
  <si>
    <t>SHIPSF000141080</t>
  </si>
  <si>
    <t>68 Main St</t>
  </si>
  <si>
    <t>Campton</t>
  </si>
  <si>
    <t>41301</t>
  </si>
  <si>
    <t>00397554</t>
  </si>
  <si>
    <t>Woodford Co Public Schools</t>
  </si>
  <si>
    <t>00383072</t>
  </si>
  <si>
    <t>Cardinal Valley ES</t>
  </si>
  <si>
    <t>218 Mandalay Rd</t>
  </si>
  <si>
    <t>40504</t>
  </si>
  <si>
    <t>SHIPSF000043654</t>
  </si>
  <si>
    <t>330 Pisgah Pike</t>
  </si>
  <si>
    <t>Versailles</t>
  </si>
  <si>
    <t>40383</t>
  </si>
  <si>
    <t>SHIPSF000137867</t>
  </si>
  <si>
    <t>12553514</t>
  </si>
  <si>
    <t>Carter G Woodson Prep Academy</t>
  </si>
  <si>
    <t>123 E Sixth St</t>
  </si>
  <si>
    <t>SHIPSF000260501</t>
  </si>
  <si>
    <t>00383242</t>
  </si>
  <si>
    <t>Cassidy ES</t>
  </si>
  <si>
    <t>1125 Tates Creek Rd</t>
  </si>
  <si>
    <t>SHIPSF000123080</t>
  </si>
  <si>
    <t>00383254</t>
  </si>
  <si>
    <t>Clays Mill ES</t>
  </si>
  <si>
    <t>2319 Clays Mill Rd</t>
  </si>
  <si>
    <t>40503</t>
  </si>
  <si>
    <t>SHIPSF000043676</t>
  </si>
  <si>
    <t>12169577</t>
  </si>
  <si>
    <t>Coventry Oak ES</t>
  </si>
  <si>
    <t>2441 Huntly Pl</t>
  </si>
  <si>
    <t>SHIPSF000123078</t>
  </si>
  <si>
    <t>00383424</t>
  </si>
  <si>
    <t>Deep Springs ES</t>
  </si>
  <si>
    <t>1919 Brynell Dr</t>
  </si>
  <si>
    <t>SHIPSF000105927</t>
  </si>
  <si>
    <t>00383436</t>
  </si>
  <si>
    <t>Dixie Magnet ES</t>
  </si>
  <si>
    <t>1940 Eastland Pkwy</t>
  </si>
  <si>
    <t>SHIPSF000043656</t>
  </si>
  <si>
    <t>00383084</t>
  </si>
  <si>
    <t>Garden Springs ES</t>
  </si>
  <si>
    <t>2151 Garden Springs Dr</t>
  </si>
  <si>
    <t>SHIPSF000043660</t>
  </si>
  <si>
    <t>12169565</t>
  </si>
  <si>
    <t>Garrett Morgan ES</t>
  </si>
  <si>
    <t>1150 Passage Mound Way</t>
  </si>
  <si>
    <t>SHIPSF000137685</t>
  </si>
  <si>
    <t>00383266</t>
  </si>
  <si>
    <t>Glendover ES</t>
  </si>
  <si>
    <t>710 Glendover Rd</t>
  </si>
  <si>
    <t>SHIPSF000043673</t>
  </si>
  <si>
    <t>00383278</t>
  </si>
  <si>
    <t>Harrison ES</t>
  </si>
  <si>
    <t>161 Bruce St</t>
  </si>
  <si>
    <t>40507</t>
  </si>
  <si>
    <t>SHIPSF000043664</t>
  </si>
  <si>
    <t>00383101</t>
  </si>
  <si>
    <t>James Lane Allen ES</t>
  </si>
  <si>
    <t>1901 Appomattox Rd</t>
  </si>
  <si>
    <t>SHIPSF000043634</t>
  </si>
  <si>
    <t>01527427</t>
  </si>
  <si>
    <t>Julius Marks ES</t>
  </si>
  <si>
    <t>3277 Pepperhill Rd</t>
  </si>
  <si>
    <t>SHIPSF000044362</t>
  </si>
  <si>
    <t>00383113</t>
  </si>
  <si>
    <t>Lansdowne ES</t>
  </si>
  <si>
    <t>336 Redding Rd</t>
  </si>
  <si>
    <t>SHIPSF000043678</t>
  </si>
  <si>
    <t>00383292</t>
  </si>
  <si>
    <t>2585 Liberty Rd</t>
  </si>
  <si>
    <t>SHIPSF000043683</t>
  </si>
  <si>
    <t>00383474</t>
  </si>
  <si>
    <t>Mary Todd ES</t>
  </si>
  <si>
    <t>551 Parkside Dr</t>
  </si>
  <si>
    <t>SHIPSF000043691</t>
  </si>
  <si>
    <t>00383125</t>
  </si>
  <si>
    <t>Maxwell Spanish Immersion Sch</t>
  </si>
  <si>
    <t>301 Woodland Ave</t>
  </si>
  <si>
    <t>SHIPSF000043677</t>
  </si>
  <si>
    <t>00383486</t>
  </si>
  <si>
    <t>Meadowthorpe ES</t>
  </si>
  <si>
    <t>1710 N Forbes Rd</t>
  </si>
  <si>
    <t>SHIPSF000105929</t>
  </si>
  <si>
    <t>00383498</t>
  </si>
  <si>
    <t>Northern ES</t>
  </si>
  <si>
    <t>340 Rookwood Pkwy</t>
  </si>
  <si>
    <t>SHIPSF000105930</t>
  </si>
  <si>
    <t>00383137</t>
  </si>
  <si>
    <t>Picadome ES</t>
  </si>
  <si>
    <t>1642 Harrodsburg Rd</t>
  </si>
  <si>
    <t>SHIPSF000043627</t>
  </si>
  <si>
    <t>12469951</t>
  </si>
  <si>
    <t>Rise STEM Academy for Girls</t>
  </si>
  <si>
    <t>2420 Spurr Rd</t>
  </si>
  <si>
    <t>SHIPSF000246849</t>
  </si>
  <si>
    <t>04754784</t>
  </si>
  <si>
    <t>Rosa Parks ES</t>
  </si>
  <si>
    <t>1251 Beaumont Centre Ln</t>
  </si>
  <si>
    <t>40513</t>
  </si>
  <si>
    <t>SHIPSF000044527</t>
  </si>
  <si>
    <t>00383503</t>
  </si>
  <si>
    <t>Russell Cave ES</t>
  </si>
  <si>
    <t>3375 Russell Cave Rd</t>
  </si>
  <si>
    <t>SHIPSF000043666</t>
  </si>
  <si>
    <t>00383462</t>
  </si>
  <si>
    <t>Sandersville ES</t>
  </si>
  <si>
    <t>3025 Sandersville Rd</t>
  </si>
  <si>
    <t>SHIPSF000105931</t>
  </si>
  <si>
    <t>00383149</t>
  </si>
  <si>
    <t>Southern ES</t>
  </si>
  <si>
    <t>340 Wilson Downing Rd</t>
  </si>
  <si>
    <t>SHIPSF000043400</t>
  </si>
  <si>
    <t>03051735</t>
  </si>
  <si>
    <t>Squires ES</t>
  </si>
  <si>
    <t>3337 Squire Oak Dr</t>
  </si>
  <si>
    <t>40515</t>
  </si>
  <si>
    <t>SHIPSF000044505</t>
  </si>
  <si>
    <t>00383357</t>
  </si>
  <si>
    <t>Stonewall ES</t>
  </si>
  <si>
    <t>3215 Cornwall Dr</t>
  </si>
  <si>
    <t>SHIPSF000043424</t>
  </si>
  <si>
    <t>00383163</t>
  </si>
  <si>
    <t>Tates Creek ES</t>
  </si>
  <si>
    <t>1113 Centre Pkwy</t>
  </si>
  <si>
    <t>SHIPSF000043661</t>
  </si>
  <si>
    <t>04756598</t>
  </si>
  <si>
    <t>Veterans Park ES</t>
  </si>
  <si>
    <t>4351 Clearwater Way</t>
  </si>
  <si>
    <t>SHIPSF000044529</t>
  </si>
  <si>
    <t>12477960</t>
  </si>
  <si>
    <t>Virtual Learning Academy</t>
  </si>
  <si>
    <t>1555 Georgetown Road</t>
  </si>
  <si>
    <t>SHIPSF000271594</t>
  </si>
  <si>
    <t>11711854</t>
  </si>
  <si>
    <t>Wellington ES</t>
  </si>
  <si>
    <t>3280 Keithshire Way</t>
  </si>
  <si>
    <t>SHIPSF000044574</t>
  </si>
  <si>
    <t>00383448</t>
  </si>
  <si>
    <t>William Wells Brown ES</t>
  </si>
  <si>
    <t>555 E Fifth St</t>
  </si>
  <si>
    <t>SHIPSF000123077</t>
  </si>
  <si>
    <t>00383527</t>
  </si>
  <si>
    <t>Yates ES</t>
  </si>
  <si>
    <t>695 E New Circle Rd</t>
  </si>
  <si>
    <t>SHIPSF000043633</t>
  </si>
  <si>
    <t>00383618</t>
  </si>
  <si>
    <t>Ersil P Ward ES</t>
  </si>
  <si>
    <t>12811 Morehead Rd</t>
  </si>
  <si>
    <t>Wallingford</t>
  </si>
  <si>
    <t>41093</t>
  </si>
  <si>
    <t>SHIPSF000092969</t>
  </si>
  <si>
    <t>00383577</t>
  </si>
  <si>
    <t>Ewing ES</t>
  </si>
  <si>
    <t>5651 Elizaville Rd</t>
  </si>
  <si>
    <t>Ewing</t>
  </si>
  <si>
    <t>41039</t>
  </si>
  <si>
    <t>00383606</t>
  </si>
  <si>
    <t>Flemingsburg ES</t>
  </si>
  <si>
    <t>245 W Water St</t>
  </si>
  <si>
    <t>SHIPSF000092971</t>
  </si>
  <si>
    <t>00383620</t>
  </si>
  <si>
    <t>Hillsboro ES</t>
  </si>
  <si>
    <t>7348 Hillsboro Rd</t>
  </si>
  <si>
    <t>Hillsboro</t>
  </si>
  <si>
    <t>41049</t>
  </si>
  <si>
    <t>00383668</t>
  </si>
  <si>
    <t>Allen ES</t>
  </si>
  <si>
    <t>112 Eagle Ln</t>
  </si>
  <si>
    <t>Allen</t>
  </si>
  <si>
    <t>41601</t>
  </si>
  <si>
    <t>SHIPSF000043209</t>
  </si>
  <si>
    <t>00383682</t>
  </si>
  <si>
    <t>Betsy Layne ES</t>
  </si>
  <si>
    <t>256 School St</t>
  </si>
  <si>
    <t>Betsy Layne</t>
  </si>
  <si>
    <t>41605</t>
  </si>
  <si>
    <t>SHIPSF000043210</t>
  </si>
  <si>
    <t>03328693</t>
  </si>
  <si>
    <t>Duff-Allen Central ES</t>
  </si>
  <si>
    <t>183 Rebel Rd</t>
  </si>
  <si>
    <t>00383773</t>
  </si>
  <si>
    <t>J M Stumbo ES</t>
  </si>
  <si>
    <t>6945 Ky Route 979</t>
  </si>
  <si>
    <t>Grethel</t>
  </si>
  <si>
    <t>41631</t>
  </si>
  <si>
    <t>SHIPSF000123074</t>
  </si>
  <si>
    <t>00383797</t>
  </si>
  <si>
    <t>May Valley ES</t>
  </si>
  <si>
    <t>481 Stephens Branch Rd</t>
  </si>
  <si>
    <t>Martin</t>
  </si>
  <si>
    <t>41649</t>
  </si>
  <si>
    <t>SHIPSF000043213</t>
  </si>
  <si>
    <t>00383840</t>
  </si>
  <si>
    <t>Prestonsburg ES</t>
  </si>
  <si>
    <t>140 Clark Dr</t>
  </si>
  <si>
    <t>Prestonsburg</t>
  </si>
  <si>
    <t>41653</t>
  </si>
  <si>
    <t>SHIPSF000123073</t>
  </si>
  <si>
    <t>00383802</t>
  </si>
  <si>
    <t>South Floyd ES</t>
  </si>
  <si>
    <t>299 Mt Raider Dr</t>
  </si>
  <si>
    <t>Hi Hat</t>
  </si>
  <si>
    <t>41636</t>
  </si>
  <si>
    <t>SHIPSF000123075</t>
  </si>
  <si>
    <t>04747365</t>
  </si>
  <si>
    <t>Andre Lucas ES</t>
  </si>
  <si>
    <t>2115 Airborne St</t>
  </si>
  <si>
    <t>SHIPSF000137686</t>
  </si>
  <si>
    <t>01444796</t>
  </si>
  <si>
    <t>Barkley ES</t>
  </si>
  <si>
    <t>3708 Polk Rd</t>
  </si>
  <si>
    <t>11714131</t>
  </si>
  <si>
    <t>Barsanti ES</t>
  </si>
  <si>
    <t>Bldg 7409 McAuliffe Loop</t>
  </si>
  <si>
    <t>SHIPSF000137688</t>
  </si>
  <si>
    <t>01444849</t>
  </si>
  <si>
    <t>Marshall ES</t>
  </si>
  <si>
    <t>70 Texas Ave</t>
  </si>
  <si>
    <t>SHIPSF000137689</t>
  </si>
  <si>
    <t>00383943</t>
  </si>
  <si>
    <t>Second Street School</t>
  </si>
  <si>
    <t>506 W 2nd St</t>
  </si>
  <si>
    <t>SHIPSF000043696</t>
  </si>
  <si>
    <t>00383981</t>
  </si>
  <si>
    <t>Bridgeport ES</t>
  </si>
  <si>
    <t>10 Doctors Dr</t>
  </si>
  <si>
    <t>SHIPSF000123225</t>
  </si>
  <si>
    <t>00383993</t>
  </si>
  <si>
    <t>Collins Lane ES</t>
  </si>
  <si>
    <t>1 Cougar Ln</t>
  </si>
  <si>
    <t>SHIPSF000123224</t>
  </si>
  <si>
    <t>11127007</t>
  </si>
  <si>
    <t>Early Learning Village East</t>
  </si>
  <si>
    <t>200 Laralan Ave</t>
  </si>
  <si>
    <t>SHIPSF000123226</t>
  </si>
  <si>
    <t>00383967</t>
  </si>
  <si>
    <t>Westridge ES</t>
  </si>
  <si>
    <t>200 Oak Ridge Dr</t>
  </si>
  <si>
    <t>SHIPSF000090654</t>
  </si>
  <si>
    <t>01782275</t>
  </si>
  <si>
    <t>Kingsolver ES</t>
  </si>
  <si>
    <t>128 McCracken St Bldg 7729</t>
  </si>
  <si>
    <t>01445013</t>
  </si>
  <si>
    <t>Van Voorhis ES</t>
  </si>
  <si>
    <t>120 Folger St Bldg 5550</t>
  </si>
  <si>
    <t>SHIPSF000137691</t>
  </si>
  <si>
    <t>00381000</t>
  </si>
  <si>
    <t>Johnson ES</t>
  </si>
  <si>
    <t>1180 N Fort Thomas Ave</t>
  </si>
  <si>
    <t>SHIPSF000123159</t>
  </si>
  <si>
    <t>00381012</t>
  </si>
  <si>
    <t>Moyer ES</t>
  </si>
  <si>
    <t>219 Highland Ave</t>
  </si>
  <si>
    <t>SHIPSF000043600</t>
  </si>
  <si>
    <t>00381024</t>
  </si>
  <si>
    <t>Woodfill ES</t>
  </si>
  <si>
    <t>1025 Alexandria Pike</t>
  </si>
  <si>
    <t>SHIPSF000043617</t>
  </si>
  <si>
    <t>01827605</t>
  </si>
  <si>
    <t>Fulton Co ES</t>
  </si>
  <si>
    <t>2750 Moscow Ave</t>
  </si>
  <si>
    <t>SHIPSF000044374</t>
  </si>
  <si>
    <t>00384088</t>
  </si>
  <si>
    <t>Carr ES</t>
  </si>
  <si>
    <t>400 W State Line St</t>
  </si>
  <si>
    <t>SHIPSF000137692</t>
  </si>
  <si>
    <t>00384167</t>
  </si>
  <si>
    <t>Gallatin Co ES</t>
  </si>
  <si>
    <t>25 Boaz Dr</t>
  </si>
  <si>
    <t>SHIPSF000043688</t>
  </si>
  <si>
    <t>00384210</t>
  </si>
  <si>
    <t>Camp Dick Robinson ES</t>
  </si>
  <si>
    <t>279 N Camp Dick Rd</t>
  </si>
  <si>
    <t>SHIPSF000123110</t>
  </si>
  <si>
    <t>00384234</t>
  </si>
  <si>
    <t>Lancaster ES</t>
  </si>
  <si>
    <t>205 Lexington St</t>
  </si>
  <si>
    <t>SHIPSF000043695</t>
  </si>
  <si>
    <t>00384246</t>
  </si>
  <si>
    <t>Paint Lick ES</t>
  </si>
  <si>
    <t>6798 Richmond Rd</t>
  </si>
  <si>
    <t>Paint Lick</t>
  </si>
  <si>
    <t>40461</t>
  </si>
  <si>
    <t>SHIPSF000043588</t>
  </si>
  <si>
    <t>00378998</t>
  </si>
  <si>
    <t>164 Scottie Dr</t>
  </si>
  <si>
    <t>SHIPSF000043433</t>
  </si>
  <si>
    <t>00379021</t>
  </si>
  <si>
    <t>South Green ES</t>
  </si>
  <si>
    <t>300 James T Rogers Dr</t>
  </si>
  <si>
    <t>SHIPSF000261506</t>
  </si>
  <si>
    <t>00384272</t>
  </si>
  <si>
    <t>Crittenden-Mt Zion ES</t>
  </si>
  <si>
    <t>270 Crittenden Mount Zion Rd</t>
  </si>
  <si>
    <t>Dry Ridge</t>
  </si>
  <si>
    <t>41035</t>
  </si>
  <si>
    <t>SHIPSF000123156</t>
  </si>
  <si>
    <t>00384284</t>
  </si>
  <si>
    <t>Dry Ridge ES</t>
  </si>
  <si>
    <t>275 School Rd</t>
  </si>
  <si>
    <t>SHIPSF000043667</t>
  </si>
  <si>
    <t>00384260</t>
  </si>
  <si>
    <t>Mason-Corinth ES</t>
  </si>
  <si>
    <t>225 Heekin Rd</t>
  </si>
  <si>
    <t>SHIPSF000123155</t>
  </si>
  <si>
    <t>11078456</t>
  </si>
  <si>
    <t>Sherman ES</t>
  </si>
  <si>
    <t>3987 Dixie Hwy</t>
  </si>
  <si>
    <t>SHIPSF000044559</t>
  </si>
  <si>
    <t>05345910</t>
  </si>
  <si>
    <t>Central ES</t>
  </si>
  <si>
    <t>2262 State Route 121 N</t>
  </si>
  <si>
    <t>SHIPSF000044545</t>
  </si>
  <si>
    <t>01485855</t>
  </si>
  <si>
    <t>Fancy Farm ES</t>
  </si>
  <si>
    <t>270 State Route 339 S</t>
  </si>
  <si>
    <t>Fancy Farm</t>
  </si>
  <si>
    <t>42039</t>
  </si>
  <si>
    <t>SHIPSF000044356</t>
  </si>
  <si>
    <t>01485867</t>
  </si>
  <si>
    <t>Farmington ES</t>
  </si>
  <si>
    <t>7730 State Route 121 S</t>
  </si>
  <si>
    <t>SHIPSF000123114</t>
  </si>
  <si>
    <t>01485881</t>
  </si>
  <si>
    <t>Sedalia ES</t>
  </si>
  <si>
    <t>5252 State Route 97</t>
  </si>
  <si>
    <t>SHIPSF000123111</t>
  </si>
  <si>
    <t>01485893</t>
  </si>
  <si>
    <t>Symsonia ES</t>
  </si>
  <si>
    <t>11730 State Route 131</t>
  </si>
  <si>
    <t>Symsonia</t>
  </si>
  <si>
    <t>42082</t>
  </si>
  <si>
    <t>SHIPSF000044357</t>
  </si>
  <si>
    <t>01485908</t>
  </si>
  <si>
    <t>Wingo ES</t>
  </si>
  <si>
    <t>449 Lebanon St</t>
  </si>
  <si>
    <t>Wingo</t>
  </si>
  <si>
    <t>42088</t>
  </si>
  <si>
    <t>SHIPSF000044359</t>
  </si>
  <si>
    <t>00384571</t>
  </si>
  <si>
    <t>Caneyville ES</t>
  </si>
  <si>
    <t>521 E Maple St</t>
  </si>
  <si>
    <t>Caneyville</t>
  </si>
  <si>
    <t>42721</t>
  </si>
  <si>
    <t>SHIPSF000090638</t>
  </si>
  <si>
    <t>00384583</t>
  </si>
  <si>
    <t>Clarkson ES</t>
  </si>
  <si>
    <t>310 Millerstown St</t>
  </si>
  <si>
    <t>Clarkson</t>
  </si>
  <si>
    <t>42726</t>
  </si>
  <si>
    <t>SHIPSF000043694</t>
  </si>
  <si>
    <t>00384612</t>
  </si>
  <si>
    <t>H W Wilkey ES</t>
  </si>
  <si>
    <t>130 Wallace Ave</t>
  </si>
  <si>
    <t>SHIPSF000043690</t>
  </si>
  <si>
    <t>03397711</t>
  </si>
  <si>
    <t>Oran P Lawler ES</t>
  </si>
  <si>
    <t>100 Charlie Crane Ln</t>
  </si>
  <si>
    <t>SHIPSF000123163</t>
  </si>
  <si>
    <t>00384648</t>
  </si>
  <si>
    <t>Green Co Primary School</t>
  </si>
  <si>
    <t>100 Kidz Korner</t>
  </si>
  <si>
    <t>00384686</t>
  </si>
  <si>
    <t>Argillite ES</t>
  </si>
  <si>
    <t>4157 State Route 1</t>
  </si>
  <si>
    <t>Argillite</t>
  </si>
  <si>
    <t>41121</t>
  </si>
  <si>
    <t>SHIPSF000123127</t>
  </si>
  <si>
    <t>00384727</t>
  </si>
  <si>
    <t>Greysbranch ES</t>
  </si>
  <si>
    <t>1487 Ohio River Rd</t>
  </si>
  <si>
    <t>SHIPSF000043711</t>
  </si>
  <si>
    <t>00384741</t>
  </si>
  <si>
    <t>McKell ES</t>
  </si>
  <si>
    <t>28978 Us 23 Hwy</t>
  </si>
  <si>
    <t>South Shore</t>
  </si>
  <si>
    <t>41175</t>
  </si>
  <si>
    <t>SHIPSF000043712</t>
  </si>
  <si>
    <t>00384806</t>
  </si>
  <si>
    <t>Wurtland ES</t>
  </si>
  <si>
    <t>611 East St</t>
  </si>
  <si>
    <t>Wurtland</t>
  </si>
  <si>
    <t>SHIPSF000123128</t>
  </si>
  <si>
    <t>00384961</t>
  </si>
  <si>
    <t>North Hancock ES</t>
  </si>
  <si>
    <t>330 Frank Lutrell Rd</t>
  </si>
  <si>
    <t>Lewisport</t>
  </si>
  <si>
    <t>42351</t>
  </si>
  <si>
    <t>SHIPSF000043708</t>
  </si>
  <si>
    <t>01827617</t>
  </si>
  <si>
    <t>South Hancock ES</t>
  </si>
  <si>
    <t>8631 State Route 69</t>
  </si>
  <si>
    <t>SHIPSF000123158</t>
  </si>
  <si>
    <t>00385082</t>
  </si>
  <si>
    <t>Cecilia Valley ES</t>
  </si>
  <si>
    <t>931 E Main St</t>
  </si>
  <si>
    <t>Cecilia</t>
  </si>
  <si>
    <t>42724</t>
  </si>
  <si>
    <t>SHIPSF000123214</t>
  </si>
  <si>
    <t>00385161</t>
  </si>
  <si>
    <t>Creekside ES</t>
  </si>
  <si>
    <t>151 Horseshoe Bend Rd</t>
  </si>
  <si>
    <t>Sonora</t>
  </si>
  <si>
    <t>42776</t>
  </si>
  <si>
    <t>SHIPSF000123215</t>
  </si>
  <si>
    <t>00385070</t>
  </si>
  <si>
    <t>G C Burkhead ES</t>
  </si>
  <si>
    <t>1323 Saint John Rd</t>
  </si>
  <si>
    <t>SHIPSF000123216</t>
  </si>
  <si>
    <t>FY200883</t>
  </si>
  <si>
    <t>Hardin Co Online Learning Acad</t>
  </si>
  <si>
    <t>SHIPSF000260507</t>
  </si>
  <si>
    <t>11071173</t>
  </si>
  <si>
    <t>Heartland ES</t>
  </si>
  <si>
    <t>2300 Nelson Dr</t>
  </si>
  <si>
    <t>SHIPSF000044564</t>
  </si>
  <si>
    <t>00385109</t>
  </si>
  <si>
    <t>Lakewood ES</t>
  </si>
  <si>
    <t>265 Learning Place Ln</t>
  </si>
  <si>
    <t>SHIPSF000123217</t>
  </si>
  <si>
    <t>00385094</t>
  </si>
  <si>
    <t>Lincoln Trail ES</t>
  </si>
  <si>
    <t>3970 Bardstown Rd</t>
  </si>
  <si>
    <t>02129080</t>
  </si>
  <si>
    <t>New Highland ES</t>
  </si>
  <si>
    <t>110 W A Jenkins Rd</t>
  </si>
  <si>
    <t>SHIPSF000044489</t>
  </si>
  <si>
    <t>00385135</t>
  </si>
  <si>
    <t>North Park ES</t>
  </si>
  <si>
    <t>1080 S Logsdon Pkwy</t>
  </si>
  <si>
    <t>Radcliff</t>
  </si>
  <si>
    <t>40160</t>
  </si>
  <si>
    <t>SHIPSF000043709</t>
  </si>
  <si>
    <t>00385159</t>
  </si>
  <si>
    <t>Rineyville ES</t>
  </si>
  <si>
    <t>275 Rineyville School Rd</t>
  </si>
  <si>
    <t>Rineyville</t>
  </si>
  <si>
    <t>40162</t>
  </si>
  <si>
    <t>SHIPSF000043703</t>
  </si>
  <si>
    <t>00385317</t>
  </si>
  <si>
    <t>Black Mountain ES</t>
  </si>
  <si>
    <t>1555 Highway 215</t>
  </si>
  <si>
    <t>Evarts</t>
  </si>
  <si>
    <t>40828</t>
  </si>
  <si>
    <t>SHIPSF000092944</t>
  </si>
  <si>
    <t>00385331</t>
  </si>
  <si>
    <t>Cawood ES</t>
  </si>
  <si>
    <t>51 Nola St</t>
  </si>
  <si>
    <t>Cawood</t>
  </si>
  <si>
    <t>40815</t>
  </si>
  <si>
    <t>SHIPSF000092945</t>
  </si>
  <si>
    <t>04014479</t>
  </si>
  <si>
    <t>Cumberland ES</t>
  </si>
  <si>
    <t>322 Golf Course Rd</t>
  </si>
  <si>
    <t>Cumberland</t>
  </si>
  <si>
    <t>40823</t>
  </si>
  <si>
    <t>SHIPSF000092950</t>
  </si>
  <si>
    <t>00385381</t>
  </si>
  <si>
    <t>Evarts ES</t>
  </si>
  <si>
    <t>132 Keister St</t>
  </si>
  <si>
    <t>SHIPSF000092951</t>
  </si>
  <si>
    <t>00385410</t>
  </si>
  <si>
    <t>Green Hills ES</t>
  </si>
  <si>
    <t>123 W Highway 221</t>
  </si>
  <si>
    <t>Bledsoe</t>
  </si>
  <si>
    <t>40810</t>
  </si>
  <si>
    <t>00385422</t>
  </si>
  <si>
    <t>James A Cawood ES</t>
  </si>
  <si>
    <t>279 Ball Park Rd</t>
  </si>
  <si>
    <t>SHIPSF000092956</t>
  </si>
  <si>
    <t>00385460</t>
  </si>
  <si>
    <t>Rosspoint ES</t>
  </si>
  <si>
    <t>132 Highway 522</t>
  </si>
  <si>
    <t>Baxter</t>
  </si>
  <si>
    <t>40806</t>
  </si>
  <si>
    <t>SHIPSF000092957</t>
  </si>
  <si>
    <t>00385501</t>
  </si>
  <si>
    <t>Wallins ES</t>
  </si>
  <si>
    <t>993 Highway 219</t>
  </si>
  <si>
    <t>Wallins Creek</t>
  </si>
  <si>
    <t>40873</t>
  </si>
  <si>
    <t>00385264</t>
  </si>
  <si>
    <t>Harlan ES</t>
  </si>
  <si>
    <t>SHIPSF000123174</t>
  </si>
  <si>
    <t>00385551</t>
  </si>
  <si>
    <t>Eastside ES</t>
  </si>
  <si>
    <t>1226 Us Highway 62 E</t>
  </si>
  <si>
    <t>SHIPSF000123353</t>
  </si>
  <si>
    <t>00385587</t>
  </si>
  <si>
    <t>Northside ES</t>
  </si>
  <si>
    <t>2415 Us Highway 27 N</t>
  </si>
  <si>
    <t>SHIPSF000123354</t>
  </si>
  <si>
    <t>01550761</t>
  </si>
  <si>
    <t>Southside ES</t>
  </si>
  <si>
    <t>106 Education Dr</t>
  </si>
  <si>
    <t>SHIPSF000044365</t>
  </si>
  <si>
    <t>00385599</t>
  </si>
  <si>
    <t>Westside ES</t>
  </si>
  <si>
    <t>1585 KY Highway 356</t>
  </si>
  <si>
    <t>SHIPSF000137696</t>
  </si>
  <si>
    <t>00385616</t>
  </si>
  <si>
    <t>Bonnieville ES</t>
  </si>
  <si>
    <t>7874 N Dixie Hwy</t>
  </si>
  <si>
    <t>Bonnieville</t>
  </si>
  <si>
    <t>42713</t>
  </si>
  <si>
    <t>SHIPSF000043718</t>
  </si>
  <si>
    <t>00385628</t>
  </si>
  <si>
    <t>Cub Run ES</t>
  </si>
  <si>
    <t>170 E Gap Hill Rd</t>
  </si>
  <si>
    <t>Cub Run</t>
  </si>
  <si>
    <t>42729</t>
  </si>
  <si>
    <t>SHIPSF000043956</t>
  </si>
  <si>
    <t>00385642</t>
  </si>
  <si>
    <t>Legrande ES</t>
  </si>
  <si>
    <t>70 Legrande School Rd</t>
  </si>
  <si>
    <t>Horse Cave</t>
  </si>
  <si>
    <t>42749</t>
  </si>
  <si>
    <t>SHIPSF000043729</t>
  </si>
  <si>
    <t>00385654</t>
  </si>
  <si>
    <t>Memorial ES</t>
  </si>
  <si>
    <t>1400 N Jackson Hwy</t>
  </si>
  <si>
    <t>Hardyville</t>
  </si>
  <si>
    <t>42746</t>
  </si>
  <si>
    <t>SHIPSF000043736</t>
  </si>
  <si>
    <t>00385666</t>
  </si>
  <si>
    <t>Munfordville ES</t>
  </si>
  <si>
    <t>505 W Union St</t>
  </si>
  <si>
    <t>SHIPSF000043704</t>
  </si>
  <si>
    <t>00394851</t>
  </si>
  <si>
    <t>Roy G Eversole ES</t>
  </si>
  <si>
    <t>601 Broadway St</t>
  </si>
  <si>
    <t>SHIPSF000123097</t>
  </si>
  <si>
    <t>00385783</t>
  </si>
  <si>
    <t>A B Chandler ES</t>
  </si>
  <si>
    <t>11215 Us Highway 60 W</t>
  </si>
  <si>
    <t>Corydon</t>
  </si>
  <si>
    <t>42406</t>
  </si>
  <si>
    <t>SHIPSF000123376</t>
  </si>
  <si>
    <t>00385769</t>
  </si>
  <si>
    <t>Bend Gate ES</t>
  </si>
  <si>
    <t>920 Bend Gate Rd</t>
  </si>
  <si>
    <t>SHIPSF000123377</t>
  </si>
  <si>
    <t>00385771</t>
  </si>
  <si>
    <t>Cairo ES</t>
  </si>
  <si>
    <t>10694 Us Highway 41a</t>
  </si>
  <si>
    <t>SHIPSF000123379</t>
  </si>
  <si>
    <t>00385707</t>
  </si>
  <si>
    <t>Central Academy</t>
  </si>
  <si>
    <t>851 Center St</t>
  </si>
  <si>
    <t>SHIPSF000246851</t>
  </si>
  <si>
    <t>00385795</t>
  </si>
  <si>
    <t>East Heights ES</t>
  </si>
  <si>
    <t>1776 Adams Ln</t>
  </si>
  <si>
    <t>SHIPSF000123380</t>
  </si>
  <si>
    <t>00385721</t>
  </si>
  <si>
    <t>Jefferson ES</t>
  </si>
  <si>
    <t>1000 South Alves Street</t>
  </si>
  <si>
    <t>SHIPSF000271596</t>
  </si>
  <si>
    <t>00385836</t>
  </si>
  <si>
    <t>Niagara ES</t>
  </si>
  <si>
    <t>13043 State Route 136 E</t>
  </si>
  <si>
    <t>SHIPSF000123382</t>
  </si>
  <si>
    <t>00385733</t>
  </si>
  <si>
    <t>South Heights ES</t>
  </si>
  <si>
    <t>1199 Madison St</t>
  </si>
  <si>
    <t>SHIPSF000123383</t>
  </si>
  <si>
    <t>00385862</t>
  </si>
  <si>
    <t>Spottsville ES</t>
  </si>
  <si>
    <t>9190 Us Highway 60 E</t>
  </si>
  <si>
    <t>Spottsville</t>
  </si>
  <si>
    <t>42458</t>
  </si>
  <si>
    <t>SHIPSF000123384</t>
  </si>
  <si>
    <t>00385927</t>
  </si>
  <si>
    <t>Campbellsburg ES</t>
  </si>
  <si>
    <t>270 Cardinal Dr</t>
  </si>
  <si>
    <t>Campbellsburg</t>
  </si>
  <si>
    <t>40011</t>
  </si>
  <si>
    <t>SHIPSF000043747</t>
  </si>
  <si>
    <t>00385939</t>
  </si>
  <si>
    <t>6928 Bethlehem Rd</t>
  </si>
  <si>
    <t>Pleasureville</t>
  </si>
  <si>
    <t>40057</t>
  </si>
  <si>
    <t>SHIPSF000043744</t>
  </si>
  <si>
    <t>00385965</t>
  </si>
  <si>
    <t>New Castle ES</t>
  </si>
  <si>
    <t>182 S Property Rd</t>
  </si>
  <si>
    <t>SHIPSF000043759</t>
  </si>
  <si>
    <t>00385989</t>
  </si>
  <si>
    <t>Hickman Co ES</t>
  </si>
  <si>
    <t>416 McMorris St</t>
  </si>
  <si>
    <t>SHIPSF000043745</t>
  </si>
  <si>
    <t>01345530</t>
  </si>
  <si>
    <t>Earlington ES</t>
  </si>
  <si>
    <t>1967 Championship Dr</t>
  </si>
  <si>
    <t>Earlington</t>
  </si>
  <si>
    <t>42410</t>
  </si>
  <si>
    <t>SHIPSF000090649</t>
  </si>
  <si>
    <t>00386127</t>
  </si>
  <si>
    <t>Grapevine ES</t>
  </si>
  <si>
    <t>1150 Hayes Ave</t>
  </si>
  <si>
    <t>SHIPSF000043738</t>
  </si>
  <si>
    <t>00386141</t>
  </si>
  <si>
    <t>Hanson ES</t>
  </si>
  <si>
    <t>121 Veterans Dr</t>
  </si>
  <si>
    <t>Hanson</t>
  </si>
  <si>
    <t>42413</t>
  </si>
  <si>
    <t>SHIPSF000043733</t>
  </si>
  <si>
    <t>00386098</t>
  </si>
  <si>
    <t>Jesse Stuart ES</t>
  </si>
  <si>
    <t>1710 Anton Rd</t>
  </si>
  <si>
    <t>SHIPSF000043764</t>
  </si>
  <si>
    <t>00386206</t>
  </si>
  <si>
    <t>Pride Ave ES</t>
  </si>
  <si>
    <t>861 Pride Ave</t>
  </si>
  <si>
    <t>SHIPSF000043739</t>
  </si>
  <si>
    <t>00386232</t>
  </si>
  <si>
    <t>9220 Hopkinsville Rd</t>
  </si>
  <si>
    <t>Nortonville</t>
  </si>
  <si>
    <t>42442</t>
  </si>
  <si>
    <t>SHIPSF000043757</t>
  </si>
  <si>
    <t>00386244</t>
  </si>
  <si>
    <t>West Broadway ES</t>
  </si>
  <si>
    <t>127 W Broadway St</t>
  </si>
  <si>
    <t>SHIPSF000123098</t>
  </si>
  <si>
    <t>00386103</t>
  </si>
  <si>
    <t>West Hopkins School</t>
  </si>
  <si>
    <t>2695 Rabbit Ridge Rd</t>
  </si>
  <si>
    <t>Nebo</t>
  </si>
  <si>
    <t>42441</t>
  </si>
  <si>
    <t>SHIPSF000043746</t>
  </si>
  <si>
    <t>00386373</t>
  </si>
  <si>
    <t>McKee ES</t>
  </si>
  <si>
    <t>1005 Highway 89 N</t>
  </si>
  <si>
    <t>00386397</t>
  </si>
  <si>
    <t>Sand Gap ES</t>
  </si>
  <si>
    <t>6783 Highway 421 N</t>
  </si>
  <si>
    <t>Sandgap</t>
  </si>
  <si>
    <t>40481</t>
  </si>
  <si>
    <t>00386402</t>
  </si>
  <si>
    <t>Tyner ES</t>
  </si>
  <si>
    <t>1340 Highway 30 W</t>
  </si>
  <si>
    <t>Tyner</t>
  </si>
  <si>
    <t>40486</t>
  </si>
  <si>
    <t>00380317</t>
  </si>
  <si>
    <t>Jackson City School</t>
  </si>
  <si>
    <t>SHIPSF000123138</t>
  </si>
  <si>
    <t>01827710</t>
  </si>
  <si>
    <t>Albert S Brandeis ES</t>
  </si>
  <si>
    <t>2817 W Kentucky St</t>
  </si>
  <si>
    <t>40211</t>
  </si>
  <si>
    <t>SHIPSF000044375</t>
  </si>
  <si>
    <t>04452182</t>
  </si>
  <si>
    <t>Alex R Kennedy ES</t>
  </si>
  <si>
    <t>4515 Taylorsville Rd</t>
  </si>
  <si>
    <t>40220</t>
  </si>
  <si>
    <t>SHIPSF000044526</t>
  </si>
  <si>
    <t>00387585</t>
  </si>
  <si>
    <t>Atkinson Academy</t>
  </si>
  <si>
    <t>2811 Duncan St</t>
  </si>
  <si>
    <t>40212</t>
  </si>
  <si>
    <t>SHIPSF000090694</t>
  </si>
  <si>
    <t>00386464</t>
  </si>
  <si>
    <t>Auburndale ES</t>
  </si>
  <si>
    <t>5749 New Cut Rd</t>
  </si>
  <si>
    <t>40214</t>
  </si>
  <si>
    <t>SHIPSF000043758</t>
  </si>
  <si>
    <t>01827655</t>
  </si>
  <si>
    <t>Audubon Traditional ES</t>
  </si>
  <si>
    <t>1051 Hess Ln</t>
  </si>
  <si>
    <t>40217</t>
  </si>
  <si>
    <t>SHIPSF000123036</t>
  </si>
  <si>
    <t>00386505</t>
  </si>
  <si>
    <t>Bates ES</t>
  </si>
  <si>
    <t>7601 Bardstown Rd</t>
  </si>
  <si>
    <t>40291</t>
  </si>
  <si>
    <t>SHIPSF000043754</t>
  </si>
  <si>
    <t>Binet School</t>
  </si>
  <si>
    <t>3410 Bon Air Avenue</t>
  </si>
  <si>
    <t>SHIPSF000271613</t>
  </si>
  <si>
    <t>00386517</t>
  </si>
  <si>
    <t>Blake ES</t>
  </si>
  <si>
    <t>3801 Bonaventure Blvd</t>
  </si>
  <si>
    <t>40219</t>
  </si>
  <si>
    <t>SHIPSF000043760</t>
  </si>
  <si>
    <t>00387638</t>
  </si>
  <si>
    <t>Bloom ES</t>
  </si>
  <si>
    <t>1627 Lucia Ave</t>
  </si>
  <si>
    <t>40204</t>
  </si>
  <si>
    <t>SHIPSF000043749</t>
  </si>
  <si>
    <t>00386529</t>
  </si>
  <si>
    <t>Blue Lick ES</t>
  </si>
  <si>
    <t>9801 Blue Lick Rd</t>
  </si>
  <si>
    <t>SHIPSF000043726</t>
  </si>
  <si>
    <t>00386452</t>
  </si>
  <si>
    <t>Bowen ES</t>
  </si>
  <si>
    <t>1601 Roosevelt Ave</t>
  </si>
  <si>
    <t>40242</t>
  </si>
  <si>
    <t>SHIPSF000123037</t>
  </si>
  <si>
    <t>00387808</t>
  </si>
  <si>
    <t>Breckinridge-Franklin ES</t>
  </si>
  <si>
    <t>1351 Payne St</t>
  </si>
  <si>
    <t>SHIPSF000043928</t>
  </si>
  <si>
    <t>00387690</t>
  </si>
  <si>
    <t>Byck ES</t>
  </si>
  <si>
    <t>2328 Cedar St</t>
  </si>
  <si>
    <t>SHIPSF000043939</t>
  </si>
  <si>
    <t>00386555</t>
  </si>
  <si>
    <t>Camp Taylor ES</t>
  </si>
  <si>
    <t>1446 Belmar Dr</t>
  </si>
  <si>
    <t>40213</t>
  </si>
  <si>
    <t>SHIPSF000043761</t>
  </si>
  <si>
    <t>00386579</t>
  </si>
  <si>
    <t>Cane Run ES</t>
  </si>
  <si>
    <t>3951 Cane Run Rd</t>
  </si>
  <si>
    <t>SHIPSF000043765</t>
  </si>
  <si>
    <t>00387717</t>
  </si>
  <si>
    <t>Carter Traditional Elem</t>
  </si>
  <si>
    <t>3600 Bohne Ave</t>
  </si>
  <si>
    <t>SHIPSF000043910</t>
  </si>
  <si>
    <t>00386581</t>
  </si>
  <si>
    <t>Chenoweth ES</t>
  </si>
  <si>
    <t>3622 Brownsboro Rd</t>
  </si>
  <si>
    <t>40207</t>
  </si>
  <si>
    <t>SHIPSF000043769</t>
  </si>
  <si>
    <t>Churchill Park School</t>
  </si>
  <si>
    <t>435 Boxley Avenue</t>
  </si>
  <si>
    <t>SHIPSF000271598</t>
  </si>
  <si>
    <t>00387755</t>
  </si>
  <si>
    <t>Cochran ES</t>
  </si>
  <si>
    <t>500 W Gaulbert Ave</t>
  </si>
  <si>
    <t>40208</t>
  </si>
  <si>
    <t>SHIPSF000043767</t>
  </si>
  <si>
    <t>00386593</t>
  </si>
  <si>
    <t>Cochrane ES</t>
  </si>
  <si>
    <t>2511 Tregaron Ave</t>
  </si>
  <si>
    <t>40299</t>
  </si>
  <si>
    <t>SHIPSF000043755</t>
  </si>
  <si>
    <t>00387767</t>
  </si>
  <si>
    <t>Coleridge-Taylor Montessori Es</t>
  </si>
  <si>
    <t>1115 W Chestnut St</t>
  </si>
  <si>
    <t>40203</t>
  </si>
  <si>
    <t>SHIPSF000043941</t>
  </si>
  <si>
    <t>00386610</t>
  </si>
  <si>
    <t>Coral Ridge ES</t>
  </si>
  <si>
    <t>10608 National Tpke</t>
  </si>
  <si>
    <t>Fairdale</t>
  </si>
  <si>
    <t>40118</t>
  </si>
  <si>
    <t>SHIPSF000123041</t>
  </si>
  <si>
    <t>00386634</t>
  </si>
  <si>
    <t>Crums Lane ES</t>
  </si>
  <si>
    <t>3212 S Crums Ln</t>
  </si>
  <si>
    <t>40216</t>
  </si>
  <si>
    <t>SHIPSF000123042</t>
  </si>
  <si>
    <t>00386646</t>
  </si>
  <si>
    <t>Dixie ES</t>
  </si>
  <si>
    <t>10201 Casalanda Dr</t>
  </si>
  <si>
    <t>40272</t>
  </si>
  <si>
    <t>SHIPSF000043679</t>
  </si>
  <si>
    <t>Dr.  William H. Perry Elementary School</t>
  </si>
  <si>
    <t>755 Dixie Hwy</t>
  </si>
  <si>
    <t>SHIPSF000271616</t>
  </si>
  <si>
    <t>00386660</t>
  </si>
  <si>
    <t>Dunn ES</t>
  </si>
  <si>
    <t>2010 Rudy Ln</t>
  </si>
  <si>
    <t>SHIPSF000043684</t>
  </si>
  <si>
    <t>12235982</t>
  </si>
  <si>
    <t>Duvalle Education Center</t>
  </si>
  <si>
    <t>3610 Bohne Ave</t>
  </si>
  <si>
    <t>SHIPSF000137697</t>
  </si>
  <si>
    <t>00386684</t>
  </si>
  <si>
    <t>Eisenhower ES</t>
  </si>
  <si>
    <t>5300 Jessamine Ln</t>
  </si>
  <si>
    <t>40258</t>
  </si>
  <si>
    <t>SHIPSF000043883</t>
  </si>
  <si>
    <t>00387822</t>
  </si>
  <si>
    <t>Engelhard ES</t>
  </si>
  <si>
    <t>1004 S 1st St</t>
  </si>
  <si>
    <t>SHIPSF000123043</t>
  </si>
  <si>
    <t>00386701</t>
  </si>
  <si>
    <t>Fairdale ES</t>
  </si>
  <si>
    <t>10104 Mitchell Hill Rd</t>
  </si>
  <si>
    <t>SHIPSF000043766</t>
  </si>
  <si>
    <t>11079888</t>
  </si>
  <si>
    <t>Farmer ES</t>
  </si>
  <si>
    <t>6405 Gellhaus Ln</t>
  </si>
  <si>
    <t>SHIPSF000123044</t>
  </si>
  <si>
    <t>FY200331</t>
  </si>
  <si>
    <t>Females of Color STEAM Academy</t>
  </si>
  <si>
    <t>3332 Newburg Rd</t>
  </si>
  <si>
    <t>40218</t>
  </si>
  <si>
    <t>SHIPSF000246852</t>
  </si>
  <si>
    <t>00386737</t>
  </si>
  <si>
    <t>Fern Creek ES</t>
  </si>
  <si>
    <t>8815 Ferndale Rd</t>
  </si>
  <si>
    <t>SHIPSF000123045</t>
  </si>
  <si>
    <t>00387834</t>
  </si>
  <si>
    <t>Field ES</t>
  </si>
  <si>
    <t>120 Sacred Heart Ln</t>
  </si>
  <si>
    <t>SHIPSF000043922</t>
  </si>
  <si>
    <t>00387846</t>
  </si>
  <si>
    <t>Foster Traditional Academy</t>
  </si>
  <si>
    <t>1401 S 41st St</t>
  </si>
  <si>
    <t>SHIPSF000123047</t>
  </si>
  <si>
    <t>00387858</t>
  </si>
  <si>
    <t>Frayser ES</t>
  </si>
  <si>
    <t>1230 Larchmont Ave</t>
  </si>
  <si>
    <t>40215</t>
  </si>
  <si>
    <t>SHIPSF000043403</t>
  </si>
  <si>
    <t>00386787</t>
  </si>
  <si>
    <t>Goldsmith ES</t>
  </si>
  <si>
    <t>3520 Goldsmith Ln</t>
  </si>
  <si>
    <t>SHIPSF000043882</t>
  </si>
  <si>
    <t>00386799</t>
  </si>
  <si>
    <t>Greathouse-Shryock Trad Es</t>
  </si>
  <si>
    <t>2700 Browns Ln</t>
  </si>
  <si>
    <t>SHIPSF000043888</t>
  </si>
  <si>
    <t>00386804</t>
  </si>
  <si>
    <t>Greenwood ES</t>
  </si>
  <si>
    <t>5801 Greenwood Rd</t>
  </si>
  <si>
    <t>SHIPSF000043884</t>
  </si>
  <si>
    <t>00386816</t>
  </si>
  <si>
    <t>Gutermuth ES</t>
  </si>
  <si>
    <t>1500 Sanders Ln</t>
  </si>
  <si>
    <t>SHIPSF000043707</t>
  </si>
  <si>
    <t>00386763</t>
  </si>
  <si>
    <t>Hartstern ES</t>
  </si>
  <si>
    <t>5200 Morningside Way</t>
  </si>
  <si>
    <t>SHIPSF000043775</t>
  </si>
  <si>
    <t>00386828</t>
  </si>
  <si>
    <t>Hawthorne ES</t>
  </si>
  <si>
    <t>2301 Clarendon Ave</t>
  </si>
  <si>
    <t>40205</t>
  </si>
  <si>
    <t>SHIPSF000043773</t>
  </si>
  <si>
    <t>00387860</t>
  </si>
  <si>
    <t>Hazelwood ES</t>
  </si>
  <si>
    <t>1325 Bluegrass Ave</t>
  </si>
  <si>
    <t>SHIPSF000043911</t>
  </si>
  <si>
    <t>Heuser Hearing &amp; Language Academy</t>
  </si>
  <si>
    <t>111 East Kentucky Street</t>
  </si>
  <si>
    <t>SHIPSF000271614</t>
  </si>
  <si>
    <t>00386854</t>
  </si>
  <si>
    <t>Hite ES</t>
  </si>
  <si>
    <t>12408 Old Shelbyville Rd</t>
  </si>
  <si>
    <t>40243</t>
  </si>
  <si>
    <t>SHIPSF000043640</t>
  </si>
  <si>
    <t>Home Of The Innocents School</t>
  </si>
  <si>
    <t>1100 East Market Street</t>
  </si>
  <si>
    <t>SHIPSF000271599</t>
  </si>
  <si>
    <t>12160600</t>
  </si>
  <si>
    <t>Home Of The Innocents-Weinberg</t>
  </si>
  <si>
    <t>1100 E Market St</t>
  </si>
  <si>
    <t>SHIPSF000137699</t>
  </si>
  <si>
    <t>00386842</t>
  </si>
  <si>
    <t>Indian Trail ES</t>
  </si>
  <si>
    <t>3709 E Indian Trl</t>
  </si>
  <si>
    <t>SHIPSF000123048</t>
  </si>
  <si>
    <t>00387949</t>
  </si>
  <si>
    <t>J F Kennedy Montessori Es</t>
  </si>
  <si>
    <t>3800 Gibson Ln</t>
  </si>
  <si>
    <t>SHIPSF000043940</t>
  </si>
  <si>
    <t>02110168</t>
  </si>
  <si>
    <t>J Graham Brown School</t>
  </si>
  <si>
    <t>546 S 1st St</t>
  </si>
  <si>
    <t>40202</t>
  </si>
  <si>
    <t>SHIPSF000123039</t>
  </si>
  <si>
    <t>00387913</t>
  </si>
  <si>
    <t>Jacob ES</t>
  </si>
  <si>
    <t>3701 E Wheatmore Dr</t>
  </si>
  <si>
    <t>SHIPSF000105932</t>
  </si>
  <si>
    <t>FY200329</t>
  </si>
  <si>
    <t>JCPS Home Hospital</t>
  </si>
  <si>
    <t>SHIPSF000246853</t>
  </si>
  <si>
    <t>03249889</t>
  </si>
  <si>
    <t>Jefferson Co HS</t>
  </si>
  <si>
    <t>900 S Floyd St</t>
  </si>
  <si>
    <t>00386878</t>
  </si>
  <si>
    <t>Jeffersontown ES</t>
  </si>
  <si>
    <t>3610 Cedarwood Way</t>
  </si>
  <si>
    <t>SHIPSF000043774</t>
  </si>
  <si>
    <t>00386919</t>
  </si>
  <si>
    <t>Johnsontown Road ES</t>
  </si>
  <si>
    <t>7201 Johnsontown Rd</t>
  </si>
  <si>
    <t>SHIPSF000105933</t>
  </si>
  <si>
    <t>00386945</t>
  </si>
  <si>
    <t>Kenwood ES</t>
  </si>
  <si>
    <t>7420 Justan Ave</t>
  </si>
  <si>
    <t>SHIPSF000043887</t>
  </si>
  <si>
    <t>00386957</t>
  </si>
  <si>
    <t>Kerrick ES</t>
  </si>
  <si>
    <t>2210 Upper Hunters Trce</t>
  </si>
  <si>
    <t>SHIPSF000123232</t>
  </si>
  <si>
    <t>00387951</t>
  </si>
  <si>
    <t>King ES</t>
  </si>
  <si>
    <t>4325 Vermont Ave</t>
  </si>
  <si>
    <t>SHIPSF000043421</t>
  </si>
  <si>
    <t>00386969</t>
  </si>
  <si>
    <t>Klondike Lane ES</t>
  </si>
  <si>
    <t>3807 Klondike Ln</t>
  </si>
  <si>
    <t>SHIPSF000043595</t>
  </si>
  <si>
    <t>00386983</t>
  </si>
  <si>
    <t>Laukhuf ES</t>
  </si>
  <si>
    <t>5100 Capewood Dr</t>
  </si>
  <si>
    <t>SHIPSF000043893</t>
  </si>
  <si>
    <t>00386995</t>
  </si>
  <si>
    <t>Layne ES</t>
  </si>
  <si>
    <t>9831 East Ave</t>
  </si>
  <si>
    <t>SHIPSF000043670</t>
  </si>
  <si>
    <t>00387559</t>
  </si>
  <si>
    <t>Lincoln Elem Perf Arts School</t>
  </si>
  <si>
    <t>930 E Main St</t>
  </si>
  <si>
    <t>SHIPSF000043932</t>
  </si>
  <si>
    <t>00387016</t>
  </si>
  <si>
    <t>Lowe ES</t>
  </si>
  <si>
    <t>210 Oxfordshire Ln</t>
  </si>
  <si>
    <t>40222</t>
  </si>
  <si>
    <t>SHIPSF000043899</t>
  </si>
  <si>
    <t>00387042</t>
  </si>
  <si>
    <t>Luhr ES</t>
  </si>
  <si>
    <t>6900 Fegenbush Ln</t>
  </si>
  <si>
    <t>40228</t>
  </si>
  <si>
    <t>SHIPSF000043902</t>
  </si>
  <si>
    <t>05098246</t>
  </si>
  <si>
    <t>Malcolm B Chancey ES</t>
  </si>
  <si>
    <t>4301 Murphy Ln</t>
  </si>
  <si>
    <t>40241</t>
  </si>
  <si>
    <t>SHIPSF000123040</t>
  </si>
  <si>
    <t>00388046</t>
  </si>
  <si>
    <t>Maupin ES</t>
  </si>
  <si>
    <t>1312 Catalpa St</t>
  </si>
  <si>
    <t>SHIPSF000043948</t>
  </si>
  <si>
    <t>00388010</t>
  </si>
  <si>
    <t>McFerran Preparatory Academy</t>
  </si>
  <si>
    <t>1900 S 7th St</t>
  </si>
  <si>
    <t>SHIPSF000043930</t>
  </si>
  <si>
    <t>00387054</t>
  </si>
  <si>
    <t>Medora ES</t>
  </si>
  <si>
    <t>11801 Deering Rd</t>
  </si>
  <si>
    <t>SHIPSF000043894</t>
  </si>
  <si>
    <t>00387078</t>
  </si>
  <si>
    <t>Middletown ES</t>
  </si>
  <si>
    <t>218 N Madison Ave</t>
  </si>
  <si>
    <t>SHIPSF000043906</t>
  </si>
  <si>
    <t>00387080</t>
  </si>
  <si>
    <t>Mill Creek ES</t>
  </si>
  <si>
    <t>3816 Dixie Hwy</t>
  </si>
  <si>
    <t>SHIPSF000043891</t>
  </si>
  <si>
    <t>00387119</t>
  </si>
  <si>
    <t>Minors Lane ES</t>
  </si>
  <si>
    <t>8510 Minor Ln</t>
  </si>
  <si>
    <t>SHIPSF000123050</t>
  </si>
  <si>
    <t>12166769</t>
  </si>
  <si>
    <t>Norton Cmtyons ES</t>
  </si>
  <si>
    <t>10941 Kings Crown Dr</t>
  </si>
  <si>
    <t>Prospect</t>
  </si>
  <si>
    <t>40059</t>
  </si>
  <si>
    <t>SHIPSF000123052</t>
  </si>
  <si>
    <t>00387157</t>
  </si>
  <si>
    <t>Norton ES</t>
  </si>
  <si>
    <t>8101 Brownsboro Rd</t>
  </si>
  <si>
    <t>SHIPSF000123051</t>
  </si>
  <si>
    <t>00387169</t>
  </si>
  <si>
    <t>Okolona ES</t>
  </si>
  <si>
    <t>7606 Preston Hwy</t>
  </si>
  <si>
    <t>SHIPSF000043896</t>
  </si>
  <si>
    <t>00388072</t>
  </si>
  <si>
    <t>Portland ES</t>
  </si>
  <si>
    <t>3410 Northwestern Pkwy</t>
  </si>
  <si>
    <t>SHIPSF000043953</t>
  </si>
  <si>
    <t>00387298</t>
  </si>
  <si>
    <t>Price ES</t>
  </si>
  <si>
    <t>5001 Garden Green Way</t>
  </si>
  <si>
    <t>SHIPSF000043473</t>
  </si>
  <si>
    <t>00387236</t>
  </si>
  <si>
    <t>Rangeland ES</t>
  </si>
  <si>
    <t>1701 Rangeland Rd</t>
  </si>
  <si>
    <t>SHIPSF000043898</t>
  </si>
  <si>
    <t>00388101</t>
  </si>
  <si>
    <t>Rutherford ES</t>
  </si>
  <si>
    <t>301 Southland Blvd</t>
  </si>
  <si>
    <t>SHIPSF000043741</t>
  </si>
  <si>
    <t>00387286</t>
  </si>
  <si>
    <t>Sanders ES</t>
  </si>
  <si>
    <t>8408 Terry Rd</t>
  </si>
  <si>
    <t>SHIPSF000043904</t>
  </si>
  <si>
    <t>00387303</t>
  </si>
  <si>
    <t>Schaffner Traditional ES</t>
  </si>
  <si>
    <t>2701 Crums Ln</t>
  </si>
  <si>
    <t>SHIPSF000043909</t>
  </si>
  <si>
    <t>00388125</t>
  </si>
  <si>
    <t>Semple ES</t>
  </si>
  <si>
    <t>724 Denmark St</t>
  </si>
  <si>
    <t>SHIPSF000043954</t>
  </si>
  <si>
    <t>00387444</t>
  </si>
  <si>
    <t>Shacklette ES</t>
  </si>
  <si>
    <t>5310 Mercury Dr</t>
  </si>
  <si>
    <t>SHIPSF000043934</t>
  </si>
  <si>
    <t>00388163</t>
  </si>
  <si>
    <t>Shelby Traditional Acad</t>
  </si>
  <si>
    <t>735 Ziegler St</t>
  </si>
  <si>
    <t>SHIPSF000043943</t>
  </si>
  <si>
    <t>00387339</t>
  </si>
  <si>
    <t>Slaughter ES</t>
  </si>
  <si>
    <t>3805 Fern Valley Rd</t>
  </si>
  <si>
    <t>SHIPSF000123053</t>
  </si>
  <si>
    <t>00387341</t>
  </si>
  <si>
    <t>Smyrna ES</t>
  </si>
  <si>
    <t>6401 Outer Loop</t>
  </si>
  <si>
    <t>SHIPSF000043721</t>
  </si>
  <si>
    <t>FY200330</t>
  </si>
  <si>
    <t>St Joseph Childrens Home</t>
  </si>
  <si>
    <t>2823 Frankfort Ave</t>
  </si>
  <si>
    <t>SHIPSF000260506</t>
  </si>
  <si>
    <t>00387365</t>
  </si>
  <si>
    <t>St Matthews ES</t>
  </si>
  <si>
    <t>601 Browns Ln</t>
  </si>
  <si>
    <t>SHIPSF000043913</t>
  </si>
  <si>
    <t>00387389</t>
  </si>
  <si>
    <t>Stonestreet ES</t>
  </si>
  <si>
    <t>10007 Stonestreet Rd</t>
  </si>
  <si>
    <t>SHIPSF000123054</t>
  </si>
  <si>
    <t>10914534</t>
  </si>
  <si>
    <t>Stopher ES</t>
  </si>
  <si>
    <t>14417 Aiken Rd</t>
  </si>
  <si>
    <t>40245</t>
  </si>
  <si>
    <t>SHIPSF000044562</t>
  </si>
  <si>
    <t>00387406</t>
  </si>
  <si>
    <t>Trunnell ES</t>
  </si>
  <si>
    <t>7609 Saint Andrews Church Rd</t>
  </si>
  <si>
    <t>SHIPSF000123055</t>
  </si>
  <si>
    <t>01556181</t>
  </si>
  <si>
    <t>Tully ES</t>
  </si>
  <si>
    <t>3300 College Dr</t>
  </si>
  <si>
    <t>SHIPSF000044367</t>
  </si>
  <si>
    <t>00387468</t>
  </si>
  <si>
    <t>Watson Lane ES</t>
  </si>
  <si>
    <t>7201 Watson Ln</t>
  </si>
  <si>
    <t>SHIPSF000043916</t>
  </si>
  <si>
    <t>00387195</t>
  </si>
  <si>
    <t>Watterson ES</t>
  </si>
  <si>
    <t>3900 Breckenridge Ln</t>
  </si>
  <si>
    <t>SHIPSF000123057</t>
  </si>
  <si>
    <t>00387470</t>
  </si>
  <si>
    <t>4800 Kaufman Ln</t>
  </si>
  <si>
    <t>SHIPSF000043918</t>
  </si>
  <si>
    <t>11220594</t>
  </si>
  <si>
    <t>Western Day Treatment Program</t>
  </si>
  <si>
    <t>SHIPSF000137700</t>
  </si>
  <si>
    <t>00388228</t>
  </si>
  <si>
    <t>Wheatley ES</t>
  </si>
  <si>
    <t>1107 S 17th St</t>
  </si>
  <si>
    <t>40210</t>
  </si>
  <si>
    <t>SHIPSF000123058</t>
  </si>
  <si>
    <t>00387432</t>
  </si>
  <si>
    <t>Wheeler ES</t>
  </si>
  <si>
    <t>5700 Cynthia Dr</t>
  </si>
  <si>
    <t>SHIPSF000043927</t>
  </si>
  <si>
    <t>00387509</t>
  </si>
  <si>
    <t>Wilder ES</t>
  </si>
  <si>
    <t>1913 Herr Ln</t>
  </si>
  <si>
    <t>SHIPSF000123059</t>
  </si>
  <si>
    <t>00387511</t>
  </si>
  <si>
    <t>Wilkerson Traditional ES</t>
  </si>
  <si>
    <t>5601 Johnsontown Rd</t>
  </si>
  <si>
    <t>SHIPSF000105934</t>
  </si>
  <si>
    <t>00387523</t>
  </si>
  <si>
    <t>Wilt ES</t>
  </si>
  <si>
    <t>6700 Price Lane Rd</t>
  </si>
  <si>
    <t>SHIPSF000123060</t>
  </si>
  <si>
    <t>00388230</t>
  </si>
  <si>
    <t>Young ES</t>
  </si>
  <si>
    <t>3526 W Muhammad Ali Blvd</t>
  </si>
  <si>
    <t>SHIPSF000043958</t>
  </si>
  <si>
    <t>00387535</t>
  </si>
  <si>
    <t>Zachary Taylor ES</t>
  </si>
  <si>
    <t>9620 Westport Rd</t>
  </si>
  <si>
    <t>SHIPSF000043925</t>
  </si>
  <si>
    <t>00391770</t>
  </si>
  <si>
    <t>Jenkins ES-Burdine</t>
  </si>
  <si>
    <t>11497 Hwy 805</t>
  </si>
  <si>
    <t>Burdine</t>
  </si>
  <si>
    <t>41517</t>
  </si>
  <si>
    <t>SHIPSF000137701</t>
  </si>
  <si>
    <t>04915938</t>
  </si>
  <si>
    <t>Jessamine Early Lrng Vlg</t>
  </si>
  <si>
    <t>851 Wilmore Rd</t>
  </si>
  <si>
    <t>SHIPSF000044536</t>
  </si>
  <si>
    <t>01543952</t>
  </si>
  <si>
    <t>1715 Euclid Ave</t>
  </si>
  <si>
    <t>SHIPSF000137702</t>
  </si>
  <si>
    <t>00389507</t>
  </si>
  <si>
    <t>Flat Gap ES</t>
  </si>
  <si>
    <t>1450 Ky Route 689</t>
  </si>
  <si>
    <t>Flatgap</t>
  </si>
  <si>
    <t>41219</t>
  </si>
  <si>
    <t>SHIPSF000271600</t>
  </si>
  <si>
    <t>00389533</t>
  </si>
  <si>
    <t>649 Us Highway 23 S</t>
  </si>
  <si>
    <t>Staffordsvlle</t>
  </si>
  <si>
    <t>41256</t>
  </si>
  <si>
    <t>SHIPSF000137706</t>
  </si>
  <si>
    <t>00389545</t>
  </si>
  <si>
    <t>Porter ES</t>
  </si>
  <si>
    <t>7210 Us Highway 321 S</t>
  </si>
  <si>
    <t>Hagerhill</t>
  </si>
  <si>
    <t>41222</t>
  </si>
  <si>
    <t>SHIPSF000137707</t>
  </si>
  <si>
    <t>00389557</t>
  </si>
  <si>
    <t>W R Castle Mem ES</t>
  </si>
  <si>
    <t>3936 Us 23 North</t>
  </si>
  <si>
    <t>Wittensville</t>
  </si>
  <si>
    <t>41274</t>
  </si>
  <si>
    <t>SHIPSF000271601</t>
  </si>
  <si>
    <t>00389818</t>
  </si>
  <si>
    <t>Beechgrove ES</t>
  </si>
  <si>
    <t>1029 Bristow Rd</t>
  </si>
  <si>
    <t>Independence</t>
  </si>
  <si>
    <t>41051</t>
  </si>
  <si>
    <t>SHIPSF000043938</t>
  </si>
  <si>
    <t>00389870</t>
  </si>
  <si>
    <t>Ft Wright ES</t>
  </si>
  <si>
    <t>501 Farrell Dr</t>
  </si>
  <si>
    <t>Fort Wright</t>
  </si>
  <si>
    <t>SHIPSF000137709</t>
  </si>
  <si>
    <t>00389856</t>
  </si>
  <si>
    <t>J A Caywood ES</t>
  </si>
  <si>
    <t>3300 Turkeyfoot Rd</t>
  </si>
  <si>
    <t>Edgewood</t>
  </si>
  <si>
    <t>SHIPSF000044081</t>
  </si>
  <si>
    <t>00389868</t>
  </si>
  <si>
    <t>Kenton ES</t>
  </si>
  <si>
    <t>11246 Madison Pike</t>
  </si>
  <si>
    <t>SHIPSF000043903</t>
  </si>
  <si>
    <t>00389882</t>
  </si>
  <si>
    <t>Piner ES</t>
  </si>
  <si>
    <t>2845 Piner Ridge Rd</t>
  </si>
  <si>
    <t>Morning View</t>
  </si>
  <si>
    <t>41063</t>
  </si>
  <si>
    <t>SHIPSF000043965</t>
  </si>
  <si>
    <t>00389894</t>
  </si>
  <si>
    <t>R C Hinsdale ES</t>
  </si>
  <si>
    <t>440 Dudley Pike</t>
  </si>
  <si>
    <t>SHIPSF000137710</t>
  </si>
  <si>
    <t>00389820</t>
  </si>
  <si>
    <t>River Ridge ES</t>
  </si>
  <si>
    <t>2772 Amsterdam Rd</t>
  </si>
  <si>
    <t>Villa Hills</t>
  </si>
  <si>
    <t>SHIPSF000043771</t>
  </si>
  <si>
    <t>00389909</t>
  </si>
  <si>
    <t>Ryland Heights ES</t>
  </si>
  <si>
    <t>3845 Stewart Dr</t>
  </si>
  <si>
    <t>SHIPSF000137711</t>
  </si>
  <si>
    <t>04810857</t>
  </si>
  <si>
    <t>Summit View Academy</t>
  </si>
  <si>
    <t>5006 Madison Pike</t>
  </si>
  <si>
    <t>SHIPSF000044533</t>
  </si>
  <si>
    <t>00389923</t>
  </si>
  <si>
    <t>Taylor Mill ES</t>
  </si>
  <si>
    <t>5907 Taylor Mill Rd</t>
  </si>
  <si>
    <t>Taylor Mill</t>
  </si>
  <si>
    <t>SHIPSF000137712</t>
  </si>
  <si>
    <t>00389961</t>
  </si>
  <si>
    <t>Whites Tower ES</t>
  </si>
  <si>
    <t>2977 Harris Pike</t>
  </si>
  <si>
    <t>SHIPSF000043966</t>
  </si>
  <si>
    <t>00390843</t>
  </si>
  <si>
    <t>Beaver Creek ES</t>
  </si>
  <si>
    <t>8000 Highway 7 S</t>
  </si>
  <si>
    <t>Topmost</t>
  </si>
  <si>
    <t>41862</t>
  </si>
  <si>
    <t>00390881</t>
  </si>
  <si>
    <t>Carr Creek ES</t>
  </si>
  <si>
    <t>8596 Highway 160 S</t>
  </si>
  <si>
    <t>Littcarr</t>
  </si>
  <si>
    <t>41834</t>
  </si>
  <si>
    <t>00390893</t>
  </si>
  <si>
    <t>Cordia School</t>
  </si>
  <si>
    <t>6050 Lotts Creek Rd</t>
  </si>
  <si>
    <t>00390922</t>
  </si>
  <si>
    <t>Emmalena ES</t>
  </si>
  <si>
    <t>8343 Highway 550 W</t>
  </si>
  <si>
    <t>Emmalena</t>
  </si>
  <si>
    <t>41740</t>
  </si>
  <si>
    <t>00390934</t>
  </si>
  <si>
    <t>Hindman ES</t>
  </si>
  <si>
    <t>875 W Main St</t>
  </si>
  <si>
    <t>00390958</t>
  </si>
  <si>
    <t>Jones Fork ES</t>
  </si>
  <si>
    <t>9795 Highway 550 E</t>
  </si>
  <si>
    <t>Mousie</t>
  </si>
  <si>
    <t>41839</t>
  </si>
  <si>
    <t>00391055</t>
  </si>
  <si>
    <t>1000 Ky 3439</t>
  </si>
  <si>
    <t>00391067</t>
  </si>
  <si>
    <t>Dewitt ES</t>
  </si>
  <si>
    <t>138 Kentucky 718</t>
  </si>
  <si>
    <t>Flat Lick</t>
  </si>
  <si>
    <t>40935</t>
  </si>
  <si>
    <t>00391079</t>
  </si>
  <si>
    <t>Flat Lick ES</t>
  </si>
  <si>
    <t>110 Kentucky 3085</t>
  </si>
  <si>
    <t>00391108</t>
  </si>
  <si>
    <t>G R Hampton ES</t>
  </si>
  <si>
    <t>60 Ky 3441</t>
  </si>
  <si>
    <t>00391081</t>
  </si>
  <si>
    <t>Girdler ES</t>
  </si>
  <si>
    <t>5452 Highway 11</t>
  </si>
  <si>
    <t>Girdler</t>
  </si>
  <si>
    <t>40943</t>
  </si>
  <si>
    <t>00391110</t>
  </si>
  <si>
    <t>Jesse D Lay ES</t>
  </si>
  <si>
    <t>220 N Allison Ave</t>
  </si>
  <si>
    <t>03241629</t>
  </si>
  <si>
    <t>Lynn Camp Schs-Elem Campus</t>
  </si>
  <si>
    <t>366 N Highway 830</t>
  </si>
  <si>
    <t>00391299</t>
  </si>
  <si>
    <t>Abraham Lincoln ES</t>
  </si>
  <si>
    <t>2101 Lincoln Farm Rd</t>
  </si>
  <si>
    <t>00391263</t>
  </si>
  <si>
    <t>Hodgenville ES</t>
  </si>
  <si>
    <t>33 Eagle Ln</t>
  </si>
  <si>
    <t>00391330</t>
  </si>
  <si>
    <t>Bush ES</t>
  </si>
  <si>
    <t>1832 E Laurel Rd</t>
  </si>
  <si>
    <t>00391354</t>
  </si>
  <si>
    <t>Camp Ground ES</t>
  </si>
  <si>
    <t>6800 Barbourville Rd</t>
  </si>
  <si>
    <t>40744</t>
  </si>
  <si>
    <t>02222280</t>
  </si>
  <si>
    <t>Cold Hill ES</t>
  </si>
  <si>
    <t>4012 W Laurel Rd</t>
  </si>
  <si>
    <t>00391366</t>
  </si>
  <si>
    <t>Colony ES</t>
  </si>
  <si>
    <t>3656 Somerset Rd</t>
  </si>
  <si>
    <t>00391380</t>
  </si>
  <si>
    <t>Hazel Green ES</t>
  </si>
  <si>
    <t>2515 Highway 1394</t>
  </si>
  <si>
    <t>00391378</t>
  </si>
  <si>
    <t>Hunter Hills ES</t>
  </si>
  <si>
    <t>8325 S Us Highway 25</t>
  </si>
  <si>
    <t>00391407</t>
  </si>
  <si>
    <t>1781 McWhorter Rd</t>
  </si>
  <si>
    <t>01170816</t>
  </si>
  <si>
    <t>Keavy ES</t>
  </si>
  <si>
    <t>598 W Highway 312</t>
  </si>
  <si>
    <t>Keavy</t>
  </si>
  <si>
    <t>40737</t>
  </si>
  <si>
    <t>00391457</t>
  </si>
  <si>
    <t>London ES</t>
  </si>
  <si>
    <t>600 N Main St</t>
  </si>
  <si>
    <t>00391495</t>
  </si>
  <si>
    <t>Sublimity ES</t>
  </si>
  <si>
    <t>900 Sublimity School Rd</t>
  </si>
  <si>
    <t>11079187</t>
  </si>
  <si>
    <t>Wyan-Pine Grove ES</t>
  </si>
  <si>
    <t>2330 Keavy Rd</t>
  </si>
  <si>
    <t>00391512</t>
  </si>
  <si>
    <t>Blaine ES</t>
  </si>
  <si>
    <t>600 Highway 2562</t>
  </si>
  <si>
    <t>Blaine</t>
  </si>
  <si>
    <t>41124</t>
  </si>
  <si>
    <t>00391536</t>
  </si>
  <si>
    <t>Fallsburg ES</t>
  </si>
  <si>
    <t>6869 N Highway 3</t>
  </si>
  <si>
    <t>00391548</t>
  </si>
  <si>
    <t>Louisa West ES</t>
  </si>
  <si>
    <t>201 S Boone St</t>
  </si>
  <si>
    <t>00391639</t>
  </si>
  <si>
    <t>Lee Co ES</t>
  </si>
  <si>
    <t>1665 Highway 11 S</t>
  </si>
  <si>
    <t>00391691</t>
  </si>
  <si>
    <t>Hayes Lewis ES</t>
  </si>
  <si>
    <t>10130 Cutshin Creek Rd</t>
  </si>
  <si>
    <t>Yeaddiss</t>
  </si>
  <si>
    <t>41777</t>
  </si>
  <si>
    <t>00391706</t>
  </si>
  <si>
    <t>Mountain View ES</t>
  </si>
  <si>
    <t>170 Bears Trl</t>
  </si>
  <si>
    <t>00391744</t>
  </si>
  <si>
    <t>Stinnett ES</t>
  </si>
  <si>
    <t>12975 Highway 421</t>
  </si>
  <si>
    <t>Hoskinston</t>
  </si>
  <si>
    <t>40844</t>
  </si>
  <si>
    <t>00391756</t>
  </si>
  <si>
    <t>W B Muncy ES</t>
  </si>
  <si>
    <t>142 Pirate Dr</t>
  </si>
  <si>
    <t>Wooton</t>
  </si>
  <si>
    <t>41776</t>
  </si>
  <si>
    <t>00391861</t>
  </si>
  <si>
    <t>Arlie Boggs ES</t>
  </si>
  <si>
    <t>1099 Highway 806</t>
  </si>
  <si>
    <t>Eolia</t>
  </si>
  <si>
    <t>40826</t>
  </si>
  <si>
    <t>00391859</t>
  </si>
  <si>
    <t>Cowan ES</t>
  </si>
  <si>
    <t>3125 Highway 931 S</t>
  </si>
  <si>
    <t>02042561</t>
  </si>
  <si>
    <t>Letcher K-8 School</t>
  </si>
  <si>
    <t>160 Lhs Dr</t>
  </si>
  <si>
    <t>Letcher</t>
  </si>
  <si>
    <t>41832</t>
  </si>
  <si>
    <t>00391940</t>
  </si>
  <si>
    <t>Martha Jane Potter School</t>
  </si>
  <si>
    <t>55 Kona Dr</t>
  </si>
  <si>
    <t>00391964</t>
  </si>
  <si>
    <t>West Whitesburg ES</t>
  </si>
  <si>
    <t>330 Parks St</t>
  </si>
  <si>
    <t>00392011</t>
  </si>
  <si>
    <t>Garrison ES</t>
  </si>
  <si>
    <t>79 Garrison Elementary</t>
  </si>
  <si>
    <t>Garrison</t>
  </si>
  <si>
    <t>41141</t>
  </si>
  <si>
    <t>00392035</t>
  </si>
  <si>
    <t>Laurel ES</t>
  </si>
  <si>
    <t>116 Laurel School Rd</t>
  </si>
  <si>
    <t>00392047</t>
  </si>
  <si>
    <t>Lewis Co Central ES</t>
  </si>
  <si>
    <t>86 Walter St</t>
  </si>
  <si>
    <t>00392061</t>
  </si>
  <si>
    <t>Tollesboro ES</t>
  </si>
  <si>
    <t>2431 W KY 10</t>
  </si>
  <si>
    <t>Tollesboro</t>
  </si>
  <si>
    <t>41189</t>
  </si>
  <si>
    <t>00392114</t>
  </si>
  <si>
    <t>Crab Orchard ES</t>
  </si>
  <si>
    <t>383 Lancaster St</t>
  </si>
  <si>
    <t>Crab Orchard</t>
  </si>
  <si>
    <t>40419</t>
  </si>
  <si>
    <t>00392126</t>
  </si>
  <si>
    <t>75 Tick Ridge Rd</t>
  </si>
  <si>
    <t>Waynesburg</t>
  </si>
  <si>
    <t>40489</t>
  </si>
  <si>
    <t>00392138</t>
  </si>
  <si>
    <t>Hustonville ES</t>
  </si>
  <si>
    <t>93 North College St</t>
  </si>
  <si>
    <t>Hustonville</t>
  </si>
  <si>
    <t>40437</t>
  </si>
  <si>
    <t>00392176</t>
  </si>
  <si>
    <t>Stanford ES</t>
  </si>
  <si>
    <t>101 Old Fort Rd</t>
  </si>
  <si>
    <t>00392188</t>
  </si>
  <si>
    <t>Waynesburg ES</t>
  </si>
  <si>
    <t>345 Ky Highway 328 W</t>
  </si>
  <si>
    <t>00392217</t>
  </si>
  <si>
    <t>North Livingston ES</t>
  </si>
  <si>
    <t>1372 Us Highway 60 E</t>
  </si>
  <si>
    <t>00392205</t>
  </si>
  <si>
    <t>South Livingston Co ES</t>
  </si>
  <si>
    <t>850 Cutoff Rd</t>
  </si>
  <si>
    <t>Smithland</t>
  </si>
  <si>
    <t>42081</t>
  </si>
  <si>
    <t>00392281</t>
  </si>
  <si>
    <t>Adairville School</t>
  </si>
  <si>
    <t>226 School St</t>
  </si>
  <si>
    <t>Adairville</t>
  </si>
  <si>
    <t>42202</t>
  </si>
  <si>
    <t>00392308</t>
  </si>
  <si>
    <t>Auburn ES</t>
  </si>
  <si>
    <t>221 College St</t>
  </si>
  <si>
    <t>Auburn</t>
  </si>
  <si>
    <t>42206</t>
  </si>
  <si>
    <t>00392322</t>
  </si>
  <si>
    <t>Chandlers ES</t>
  </si>
  <si>
    <t>6000 Morgantown Rd</t>
  </si>
  <si>
    <t>FY210998</t>
  </si>
  <si>
    <t>Cougar Virtual Academy</t>
  </si>
  <si>
    <t>00392346</t>
  </si>
  <si>
    <t>Lewisburg ES</t>
  </si>
  <si>
    <t>750 Stacker St</t>
  </si>
  <si>
    <t>Lewisburg</t>
  </si>
  <si>
    <t>42256</t>
  </si>
  <si>
    <t>00392360</t>
  </si>
  <si>
    <t>Olmstead ES</t>
  </si>
  <si>
    <t>1170 Olmstead Rd</t>
  </si>
  <si>
    <t>Olmstead</t>
  </si>
  <si>
    <t>42265</t>
  </si>
  <si>
    <t>00389997</t>
  </si>
  <si>
    <t>Mary A Goetz ES</t>
  </si>
  <si>
    <t>512 Oak St</t>
  </si>
  <si>
    <t>00392437</t>
  </si>
  <si>
    <t>Lyon Co ES</t>
  </si>
  <si>
    <t>201 W Fairview Ave</t>
  </si>
  <si>
    <t>12310453</t>
  </si>
  <si>
    <t>Boonesborough ES</t>
  </si>
  <si>
    <t>1441 Boonesborough Rd</t>
  </si>
  <si>
    <t>00392968</t>
  </si>
  <si>
    <t>Kingston ES</t>
  </si>
  <si>
    <t>2845 Battlefield Memorial Hwy</t>
  </si>
  <si>
    <t>00392970</t>
  </si>
  <si>
    <t>Kirksville ES</t>
  </si>
  <si>
    <t>2399 Lancaster Rd</t>
  </si>
  <si>
    <t>12559403</t>
  </si>
  <si>
    <t>Madison Co Virtual Academy</t>
  </si>
  <si>
    <t>00393041</t>
  </si>
  <si>
    <t>Madison Kindergarten Academy</t>
  </si>
  <si>
    <t>300 Bond St</t>
  </si>
  <si>
    <t>04918849</t>
  </si>
  <si>
    <t>Shannon Johnson ES</t>
  </si>
  <si>
    <t>109 Oakwood Dr</t>
  </si>
  <si>
    <t>Silver Creek ES</t>
  </si>
  <si>
    <t>75 Old US 25 N</t>
  </si>
  <si>
    <t>00393015</t>
  </si>
  <si>
    <t>Waco ES</t>
  </si>
  <si>
    <t>359 Waco Loop Rd</t>
  </si>
  <si>
    <t>Waco</t>
  </si>
  <si>
    <t>40385</t>
  </si>
  <si>
    <t>11240142</t>
  </si>
  <si>
    <t>North Magoffin ES</t>
  </si>
  <si>
    <t>1991 Highway 460 W</t>
  </si>
  <si>
    <t>00393144</t>
  </si>
  <si>
    <t>Salyersville Grade School</t>
  </si>
  <si>
    <t>608 Hornet Dr</t>
  </si>
  <si>
    <t>00393091</t>
  </si>
  <si>
    <t>South Magoffin ES</t>
  </si>
  <si>
    <t>171 Half Mountain Rd</t>
  </si>
  <si>
    <t>00393182</t>
  </si>
  <si>
    <t>Calvary ES</t>
  </si>
  <si>
    <t>3345 Highway 208</t>
  </si>
  <si>
    <t>00393194</t>
  </si>
  <si>
    <t>Glasscock ES</t>
  </si>
  <si>
    <t>773 E Main St</t>
  </si>
  <si>
    <t>00393211</t>
  </si>
  <si>
    <t>Lebanon ES</t>
  </si>
  <si>
    <t>420 W Main St</t>
  </si>
  <si>
    <t>03159038</t>
  </si>
  <si>
    <t>West Marion ES</t>
  </si>
  <si>
    <t>8175 N Loretto Rd</t>
  </si>
  <si>
    <t>Loretto</t>
  </si>
  <si>
    <t>40037</t>
  </si>
  <si>
    <t>00393285</t>
  </si>
  <si>
    <t>Benton ES</t>
  </si>
  <si>
    <t>208 W 11th St</t>
  </si>
  <si>
    <t>00393314</t>
  </si>
  <si>
    <t>Calvert City ES</t>
  </si>
  <si>
    <t>563 E 5th Ave</t>
  </si>
  <si>
    <t>Calvert City</t>
  </si>
  <si>
    <t>42029</t>
  </si>
  <si>
    <t>00393326</t>
  </si>
  <si>
    <t>115 Jim Goheen Dr</t>
  </si>
  <si>
    <t>00393338</t>
  </si>
  <si>
    <t>Jonathan ES</t>
  </si>
  <si>
    <t>9207 Us Highway 68 E</t>
  </si>
  <si>
    <t>00393364</t>
  </si>
  <si>
    <t>Sharpe ES</t>
  </si>
  <si>
    <t>8400 Us Highway 68 W</t>
  </si>
  <si>
    <t>00393376</t>
  </si>
  <si>
    <t>South Marshall ES</t>
  </si>
  <si>
    <t>155 Sid Darnall Rd</t>
  </si>
  <si>
    <t>00393390</t>
  </si>
  <si>
    <t>Eden ES</t>
  </si>
  <si>
    <t>179 Eden Ln</t>
  </si>
  <si>
    <t>00393405</t>
  </si>
  <si>
    <t>Inez ES</t>
  </si>
  <si>
    <t>5000 Elementary Dr</t>
  </si>
  <si>
    <t>00393467</t>
  </si>
  <si>
    <t>Warfield ES</t>
  </si>
  <si>
    <t>33 Warfield Elementary Loop</t>
  </si>
  <si>
    <t>Warfield</t>
  </si>
  <si>
    <t>41267</t>
  </si>
  <si>
    <t>00393493</t>
  </si>
  <si>
    <t>Charles Straub ES</t>
  </si>
  <si>
    <t>387 Chenault Dr</t>
  </si>
  <si>
    <t>00384507</t>
  </si>
  <si>
    <t>Mayfield ES</t>
  </si>
  <si>
    <t>1004 Backusburg Rd</t>
  </si>
  <si>
    <t>00392463</t>
  </si>
  <si>
    <t>Concord ES</t>
  </si>
  <si>
    <t>5184 Hinkleville Rd</t>
  </si>
  <si>
    <t>42001</t>
  </si>
  <si>
    <t>02131095</t>
  </si>
  <si>
    <t>Heath ES</t>
  </si>
  <si>
    <t>4365 Metropolis Lake Rd</t>
  </si>
  <si>
    <t>West Paducah</t>
  </si>
  <si>
    <t>42086</t>
  </si>
  <si>
    <t>01878018</t>
  </si>
  <si>
    <t>Hendron-Lone Oak ES</t>
  </si>
  <si>
    <t>2501 Marshall Ave</t>
  </si>
  <si>
    <t>00392530</t>
  </si>
  <si>
    <t>Lone Oak ES</t>
  </si>
  <si>
    <t>301 Cumberland Ave</t>
  </si>
  <si>
    <t>00392578</t>
  </si>
  <si>
    <t>Reidland ES</t>
  </si>
  <si>
    <t>5741 Benton Rd</t>
  </si>
  <si>
    <t>00392774</t>
  </si>
  <si>
    <t>Pine Knot ES</t>
  </si>
  <si>
    <t>119 E Highway 2792</t>
  </si>
  <si>
    <t>Pine Knot</t>
  </si>
  <si>
    <t>42635</t>
  </si>
  <si>
    <t>00392827</t>
  </si>
  <si>
    <t>Whitley City ES</t>
  </si>
  <si>
    <t>2819 N Highway 27</t>
  </si>
  <si>
    <t>Whitley City</t>
  </si>
  <si>
    <t>42653</t>
  </si>
  <si>
    <t>00392853</t>
  </si>
  <si>
    <t>Calhoun ES</t>
  </si>
  <si>
    <t>755 Main St</t>
  </si>
  <si>
    <t>00392877</t>
  </si>
  <si>
    <t>Livermore ES</t>
  </si>
  <si>
    <t>110 8th St</t>
  </si>
  <si>
    <t>Livermore</t>
  </si>
  <si>
    <t>42352</t>
  </si>
  <si>
    <t>00392891</t>
  </si>
  <si>
    <t>Marie Gatton Phillips ES</t>
  </si>
  <si>
    <t>640 Main St</t>
  </si>
  <si>
    <t>Sacramento</t>
  </si>
  <si>
    <t>42372</t>
  </si>
  <si>
    <t>00393651</t>
  </si>
  <si>
    <t>Brandenburg Primary School</t>
  </si>
  <si>
    <t>750 Broadway St</t>
  </si>
  <si>
    <t>00393637</t>
  </si>
  <si>
    <t>Ekron ES</t>
  </si>
  <si>
    <t>2500 Haysville Rd</t>
  </si>
  <si>
    <t>Ekron</t>
  </si>
  <si>
    <t>40117</t>
  </si>
  <si>
    <t>11561427</t>
  </si>
  <si>
    <t>Flaherty Primary School</t>
  </si>
  <si>
    <t>2635 Flaherty Rd</t>
  </si>
  <si>
    <t>00393687</t>
  </si>
  <si>
    <t>Payneville ES</t>
  </si>
  <si>
    <t>520 Rhodelia Rd</t>
  </si>
  <si>
    <t>Payneville</t>
  </si>
  <si>
    <t>40157</t>
  </si>
  <si>
    <t>00393704</t>
  </si>
  <si>
    <t>Menifee Central K-8 School</t>
  </si>
  <si>
    <t>359 Wynn Flat Rd</t>
  </si>
  <si>
    <t>00393819</t>
  </si>
  <si>
    <t>Mercer Co ES</t>
  </si>
  <si>
    <t>741 Tapp Rd</t>
  </si>
  <si>
    <t>00393845</t>
  </si>
  <si>
    <t>Metcalfe Co ES</t>
  </si>
  <si>
    <t>703 W Stockton St</t>
  </si>
  <si>
    <t>00379291</t>
  </si>
  <si>
    <t>Middlesboro ES</t>
  </si>
  <si>
    <t>3400 Cumberland Ave</t>
  </si>
  <si>
    <t>01170828</t>
  </si>
  <si>
    <t>Gamaliel ES</t>
  </si>
  <si>
    <t>320 W Main St</t>
  </si>
  <si>
    <t>Gamaliel</t>
  </si>
  <si>
    <t>42140</t>
  </si>
  <si>
    <t>00393924</t>
  </si>
  <si>
    <t>Joe Harrison Carter ES</t>
  </si>
  <si>
    <t>3888 Edmonton Rd</t>
  </si>
  <si>
    <t>00393936</t>
  </si>
  <si>
    <t>Tompkinsville ES</t>
  </si>
  <si>
    <t>420 Elementary School Rd</t>
  </si>
  <si>
    <t>00393962</t>
  </si>
  <si>
    <t>Camargo ES</t>
  </si>
  <si>
    <t>4307 Camargo Rd</t>
  </si>
  <si>
    <t>00393974</t>
  </si>
  <si>
    <t>Mapleton ES</t>
  </si>
  <si>
    <t>809 Indian Mound Dr</t>
  </si>
  <si>
    <t>00394019</t>
  </si>
  <si>
    <t>Mt Sterling ES</t>
  </si>
  <si>
    <t>6601 Indian Mound Rd</t>
  </si>
  <si>
    <t>FY180345</t>
  </si>
  <si>
    <t>Northview Elementary</t>
  </si>
  <si>
    <t>1040 Maysville Rd</t>
  </si>
  <si>
    <t>11825182</t>
  </si>
  <si>
    <t>Northview ES</t>
  </si>
  <si>
    <t>00394057</t>
  </si>
  <si>
    <t>East Valley ES</t>
  </si>
  <si>
    <t>7585 Highway 172</t>
  </si>
  <si>
    <t>00394069</t>
  </si>
  <si>
    <t>Ezel ES</t>
  </si>
  <si>
    <t>31 Walnut St</t>
  </si>
  <si>
    <t>Ezel</t>
  </si>
  <si>
    <t>41425</t>
  </si>
  <si>
    <t>00394112</t>
  </si>
  <si>
    <t>Morgan Central ES</t>
  </si>
  <si>
    <t>3201 Highway 460 W</t>
  </si>
  <si>
    <t>00394095</t>
  </si>
  <si>
    <t>Wrigley ES</t>
  </si>
  <si>
    <t>7490 Highway 7</t>
  </si>
  <si>
    <t>00394203</t>
  </si>
  <si>
    <t>Bremen ES</t>
  </si>
  <si>
    <t>5000 Main St</t>
  </si>
  <si>
    <t>Bremen</t>
  </si>
  <si>
    <t>42325</t>
  </si>
  <si>
    <t>00394136</t>
  </si>
  <si>
    <t>Central City ES</t>
  </si>
  <si>
    <t>1501 N 2nd St</t>
  </si>
  <si>
    <t>Central City</t>
  </si>
  <si>
    <t>42330</t>
  </si>
  <si>
    <t>00394162</t>
  </si>
  <si>
    <t>Greenville ES</t>
  </si>
  <si>
    <t>201 E Main Cross St</t>
  </si>
  <si>
    <t>Greenville</t>
  </si>
  <si>
    <t>42345</t>
  </si>
  <si>
    <t>00394289</t>
  </si>
  <si>
    <t>Longest ES</t>
  </si>
  <si>
    <t>1020 N Main St</t>
  </si>
  <si>
    <t>00394227</t>
  </si>
  <si>
    <t>South ES</t>
  </si>
  <si>
    <t>2005 Us Highway 431 S</t>
  </si>
  <si>
    <t>Beechmont</t>
  </si>
  <si>
    <t>42323</t>
  </si>
  <si>
    <t>00380812</t>
  </si>
  <si>
    <t>Murray ES</t>
  </si>
  <si>
    <t>111 S Broach St</t>
  </si>
  <si>
    <t>00394394</t>
  </si>
  <si>
    <t>Bloomfield ES</t>
  </si>
  <si>
    <t>360 Arnold Ln</t>
  </si>
  <si>
    <t>Bloomfield</t>
  </si>
  <si>
    <t>40008</t>
  </si>
  <si>
    <t>00394382</t>
  </si>
  <si>
    <t>Boston School</t>
  </si>
  <si>
    <t>130 Wilson Creek Rd</t>
  </si>
  <si>
    <t>Boston</t>
  </si>
  <si>
    <t>40107</t>
  </si>
  <si>
    <t>00394409</t>
  </si>
  <si>
    <t>Coxs Creek ES</t>
  </si>
  <si>
    <t>5635 Louisville Rd</t>
  </si>
  <si>
    <t>Coxs Creek</t>
  </si>
  <si>
    <t>40013</t>
  </si>
  <si>
    <t>00394423</t>
  </si>
  <si>
    <t>Foster Heights ES</t>
  </si>
  <si>
    <t>211 E Muir Ave</t>
  </si>
  <si>
    <t>00394447</t>
  </si>
  <si>
    <t>New Haven School</t>
  </si>
  <si>
    <t>489 High St</t>
  </si>
  <si>
    <t>New Haven</t>
  </si>
  <si>
    <t>40051</t>
  </si>
  <si>
    <t>00381048</t>
  </si>
  <si>
    <t>Newport Primary School</t>
  </si>
  <si>
    <t>1102 York St</t>
  </si>
  <si>
    <t>00394485</t>
  </si>
  <si>
    <t>Nicholas Co ES</t>
  </si>
  <si>
    <t>133 School Dr</t>
  </si>
  <si>
    <t>00394514</t>
  </si>
  <si>
    <t>Beaver Dam ES</t>
  </si>
  <si>
    <t>183 E Us Highway 62</t>
  </si>
  <si>
    <t>Beaver Dam</t>
  </si>
  <si>
    <t>42320</t>
  </si>
  <si>
    <t>00394552</t>
  </si>
  <si>
    <t>Fordsville ES</t>
  </si>
  <si>
    <t>359 W Main St</t>
  </si>
  <si>
    <t>Fordsville</t>
  </si>
  <si>
    <t>42343</t>
  </si>
  <si>
    <t>00394564</t>
  </si>
  <si>
    <t>Horse Branch ES</t>
  </si>
  <si>
    <t>11980 Us Highway 62 E</t>
  </si>
  <si>
    <t>Horse Branch</t>
  </si>
  <si>
    <t>42349</t>
  </si>
  <si>
    <t>00394605</t>
  </si>
  <si>
    <t>3836 S Us Highway 231</t>
  </si>
  <si>
    <t>00394617</t>
  </si>
  <si>
    <t>Wayland Alexander ES</t>
  </si>
  <si>
    <t>1250 Oakwood Dr</t>
  </si>
  <si>
    <t>00394629</t>
  </si>
  <si>
    <t>Western ES</t>
  </si>
  <si>
    <t>4008 State Route 85 E</t>
  </si>
  <si>
    <t>Centertown</t>
  </si>
  <si>
    <t>42328</t>
  </si>
  <si>
    <t>04803763</t>
  </si>
  <si>
    <t>Buckner ES</t>
  </si>
  <si>
    <t>1240 Colonel Drive</t>
  </si>
  <si>
    <t>Buckner</t>
  </si>
  <si>
    <t>40010</t>
  </si>
  <si>
    <t>03047227</t>
  </si>
  <si>
    <t>Camden Station ES</t>
  </si>
  <si>
    <t>6401 W Highway 146</t>
  </si>
  <si>
    <t>01544035</t>
  </si>
  <si>
    <t>Centerfield ES</t>
  </si>
  <si>
    <t>4512 Centerfield Dr</t>
  </si>
  <si>
    <t>00394643</t>
  </si>
  <si>
    <t>Crestwood ES</t>
  </si>
  <si>
    <t>6500 W Highway 146</t>
  </si>
  <si>
    <t>02042573</t>
  </si>
  <si>
    <t>Goshen ES At Hillcrest</t>
  </si>
  <si>
    <t>12518 Ridgemoor Dr</t>
  </si>
  <si>
    <t>10015190</t>
  </si>
  <si>
    <t>Harmony ES</t>
  </si>
  <si>
    <t>1901 S Highway 1793</t>
  </si>
  <si>
    <t>Goshen</t>
  </si>
  <si>
    <t>40026</t>
  </si>
  <si>
    <t>10012239</t>
  </si>
  <si>
    <t>Kenwood Station ES</t>
  </si>
  <si>
    <t>6321 Veterans Memorial Pkwy</t>
  </si>
  <si>
    <t>00394655</t>
  </si>
  <si>
    <t>La Grange ES</t>
  </si>
  <si>
    <t>500 W Jefferson St</t>
  </si>
  <si>
    <t>La Grange</t>
  </si>
  <si>
    <t>40031</t>
  </si>
  <si>
    <t>11070894</t>
  </si>
  <si>
    <t>Locust Grove ES</t>
  </si>
  <si>
    <t>1231 E Highway 22</t>
  </si>
  <si>
    <t>00394710</t>
  </si>
  <si>
    <t>Owen Co Lower Upper ES</t>
  </si>
  <si>
    <t>1960 Highway 22 E</t>
  </si>
  <si>
    <t>Owen County Lower ES</t>
  </si>
  <si>
    <t>1925 Highway 22 E</t>
  </si>
  <si>
    <t>00382315</t>
  </si>
  <si>
    <t>Estes ES</t>
  </si>
  <si>
    <t>1675 Leitchfield Rd</t>
  </si>
  <si>
    <t>00382327</t>
  </si>
  <si>
    <t>Foust ES</t>
  </si>
  <si>
    <t>601 Foust Ave</t>
  </si>
  <si>
    <t>00382303</t>
  </si>
  <si>
    <t>Mary Lee Cravens ES</t>
  </si>
  <si>
    <t>2741 Cravens Ave</t>
  </si>
  <si>
    <t>00382406</t>
  </si>
  <si>
    <t>Newton Parrish ES</t>
  </si>
  <si>
    <t>510 W Byers Ave</t>
  </si>
  <si>
    <t>00382432</t>
  </si>
  <si>
    <t>Sutton ES</t>
  </si>
  <si>
    <t>2060 Lewis Ln</t>
  </si>
  <si>
    <t>00394746</t>
  </si>
  <si>
    <t>Owsley Co ES</t>
  </si>
  <si>
    <t>372 Kentucky 28</t>
  </si>
  <si>
    <t>00392621</t>
  </si>
  <si>
    <t>Clark ES</t>
  </si>
  <si>
    <t>3401 Buckner Ln</t>
  </si>
  <si>
    <t>00392669</t>
  </si>
  <si>
    <t>McNabb ES</t>
  </si>
  <si>
    <t>2100 Park Ave</t>
  </si>
  <si>
    <t>00392683</t>
  </si>
  <si>
    <t>Morgan ES</t>
  </si>
  <si>
    <t>2200 S 28th St</t>
  </si>
  <si>
    <t>00389571</t>
  </si>
  <si>
    <t>Paintsville ES</t>
  </si>
  <si>
    <t>325 2nd St</t>
  </si>
  <si>
    <t>00379667</t>
  </si>
  <si>
    <t>Paris ES</t>
  </si>
  <si>
    <t>1481 Main St</t>
  </si>
  <si>
    <t>00394772</t>
  </si>
  <si>
    <t>925 Highway 177 E</t>
  </si>
  <si>
    <t>Butler</t>
  </si>
  <si>
    <t>41006</t>
  </si>
  <si>
    <t>00394801</t>
  </si>
  <si>
    <t>320 Fairgrounds Rd</t>
  </si>
  <si>
    <t>00394899</t>
  </si>
  <si>
    <t>Buckhorn School</t>
  </si>
  <si>
    <t>18392 Ky Highway 28</t>
  </si>
  <si>
    <t>Buckhorn</t>
  </si>
  <si>
    <t>41721</t>
  </si>
  <si>
    <t>00394942</t>
  </si>
  <si>
    <t>East Perry ES</t>
  </si>
  <si>
    <t>301 Perry Circle Rd</t>
  </si>
  <si>
    <t>00394954</t>
  </si>
  <si>
    <t>Leatherwood ES</t>
  </si>
  <si>
    <t>7777 Ky Highway 699</t>
  </si>
  <si>
    <t>Leatherwood</t>
  </si>
  <si>
    <t>41731</t>
  </si>
  <si>
    <t>00395001</t>
  </si>
  <si>
    <t>Robert W Combs ES</t>
  </si>
  <si>
    <t>9165 Hwy 15 South</t>
  </si>
  <si>
    <t>Happy</t>
  </si>
  <si>
    <t>41746</t>
  </si>
  <si>
    <t>00395013</t>
  </si>
  <si>
    <t>Robinson ES</t>
  </si>
  <si>
    <t>13150 Ky Hwy 476</t>
  </si>
  <si>
    <t>00395037</t>
  </si>
  <si>
    <t>Viper ES</t>
  </si>
  <si>
    <t>20 Eddington Ln</t>
  </si>
  <si>
    <t>Viper</t>
  </si>
  <si>
    <t>41774</t>
  </si>
  <si>
    <t>12232655</t>
  </si>
  <si>
    <t>West Perry ES</t>
  </si>
  <si>
    <t>72 Miss Edna Ln</t>
  </si>
  <si>
    <t>00395374</t>
  </si>
  <si>
    <t>Belfry ES</t>
  </si>
  <si>
    <t>170 State Highway 319</t>
  </si>
  <si>
    <t>Belfry</t>
  </si>
  <si>
    <t>41514</t>
  </si>
  <si>
    <t>00395130</t>
  </si>
  <si>
    <t>Bevins ES</t>
  </si>
  <si>
    <t>17275 E Big Creek Rd</t>
  </si>
  <si>
    <t>Sidney</t>
  </si>
  <si>
    <t>41564</t>
  </si>
  <si>
    <t>00395166</t>
  </si>
  <si>
    <t>Dorton ES</t>
  </si>
  <si>
    <t>217 Dorton-Jenkins Hwy</t>
  </si>
  <si>
    <t>Dorton</t>
  </si>
  <si>
    <t>41520</t>
  </si>
  <si>
    <t>01845592</t>
  </si>
  <si>
    <t>Elkhorn City ES</t>
  </si>
  <si>
    <t>180 Cougar Dr</t>
  </si>
  <si>
    <t>Elkhorn City</t>
  </si>
  <si>
    <t>41522</t>
  </si>
  <si>
    <t>00395219</t>
  </si>
  <si>
    <t>Feds Creek ES</t>
  </si>
  <si>
    <t>221 Fedscreek Rd</t>
  </si>
  <si>
    <t>Fedscreek</t>
  </si>
  <si>
    <t>41524</t>
  </si>
  <si>
    <t>00395269</t>
  </si>
  <si>
    <t>Johns Creek ES</t>
  </si>
  <si>
    <t>8302 Meta Hwy</t>
  </si>
  <si>
    <t>00395271</t>
  </si>
  <si>
    <t>Kimper ES</t>
  </si>
  <si>
    <t>8151 State Highway 194 E</t>
  </si>
  <si>
    <t>Kimper</t>
  </si>
  <si>
    <t>41539</t>
  </si>
  <si>
    <t>00395312</t>
  </si>
  <si>
    <t>Millard ES</t>
  </si>
  <si>
    <t>5724 E Shelbiana Hwy</t>
  </si>
  <si>
    <t>00395324</t>
  </si>
  <si>
    <t>Mullins ES</t>
  </si>
  <si>
    <t>101 Tiger Way</t>
  </si>
  <si>
    <t>00395336</t>
  </si>
  <si>
    <t>Phelps ES</t>
  </si>
  <si>
    <t>38029 State Highway 194 E</t>
  </si>
  <si>
    <t>Phelps</t>
  </si>
  <si>
    <t>41553</t>
  </si>
  <si>
    <t>12559415</t>
  </si>
  <si>
    <t>Pike Co Virtual School</t>
  </si>
  <si>
    <t>100 Winners Circle Dr</t>
  </si>
  <si>
    <t>00395415</t>
  </si>
  <si>
    <t>Valley ES</t>
  </si>
  <si>
    <t>163 Douglas Pwky</t>
  </si>
  <si>
    <t>00395439</t>
  </si>
  <si>
    <t>Pikeville ES</t>
  </si>
  <si>
    <t>105 Bailey Blvd</t>
  </si>
  <si>
    <t>00379344</t>
  </si>
  <si>
    <t>Pineville ES</t>
  </si>
  <si>
    <t>00395465</t>
  </si>
  <si>
    <t>5099 Campton Rd</t>
  </si>
  <si>
    <t>00395477</t>
  </si>
  <si>
    <t>Clay City ES</t>
  </si>
  <si>
    <t>4901 Main St</t>
  </si>
  <si>
    <t>Clay City</t>
  </si>
  <si>
    <t>40312</t>
  </si>
  <si>
    <t>00395506</t>
  </si>
  <si>
    <t>Stanton ES</t>
  </si>
  <si>
    <t>651 Breckenridge St</t>
  </si>
  <si>
    <t>00395520</t>
  </si>
  <si>
    <t>Burnside ES</t>
  </si>
  <si>
    <t>435 E Lakeshore Dr</t>
  </si>
  <si>
    <t>Burnside</t>
  </si>
  <si>
    <t>42519</t>
  </si>
  <si>
    <t>00395544</t>
  </si>
  <si>
    <t>Eubank ES</t>
  </si>
  <si>
    <t>285 W Highway 70</t>
  </si>
  <si>
    <t>Eubank</t>
  </si>
  <si>
    <t>42567</t>
  </si>
  <si>
    <t>00395594</t>
  </si>
  <si>
    <t>Nancy ES</t>
  </si>
  <si>
    <t>240 Highway 196</t>
  </si>
  <si>
    <t>Nancy</t>
  </si>
  <si>
    <t>42544</t>
  </si>
  <si>
    <t>00395661</t>
  </si>
  <si>
    <t>6155 Highway 39</t>
  </si>
  <si>
    <t>04285458</t>
  </si>
  <si>
    <t>Oak Hill ES</t>
  </si>
  <si>
    <t>1755 Wtlo Rd</t>
  </si>
  <si>
    <t>00395623</t>
  </si>
  <si>
    <t>Pulaski ES</t>
  </si>
  <si>
    <t>107 W University Dr</t>
  </si>
  <si>
    <t>00395635</t>
  </si>
  <si>
    <t>Shopville ES</t>
  </si>
  <si>
    <t>10 Shopville Rd</t>
  </si>
  <si>
    <t>02126686</t>
  </si>
  <si>
    <t>198 Enterprise Dr</t>
  </si>
  <si>
    <t>00384832</t>
  </si>
  <si>
    <t>Campbell ES</t>
  </si>
  <si>
    <t>550 Rams Blvd</t>
  </si>
  <si>
    <t>00395776</t>
  </si>
  <si>
    <t>Robertson Co School</t>
  </si>
  <si>
    <t>1760 Sardis Rd</t>
  </si>
  <si>
    <t>00395817</t>
  </si>
  <si>
    <t>Brodhead ES</t>
  </si>
  <si>
    <t>27 School St</t>
  </si>
  <si>
    <t>Brodhead</t>
  </si>
  <si>
    <t>40409</t>
  </si>
  <si>
    <t>00395831</t>
  </si>
  <si>
    <t>Mt Vernon ES</t>
  </si>
  <si>
    <t>955 West Main Street</t>
  </si>
  <si>
    <t>00395855</t>
  </si>
  <si>
    <t>Roundstone ES</t>
  </si>
  <si>
    <t>6701 N Wilderness Rd</t>
  </si>
  <si>
    <t>00395879</t>
  </si>
  <si>
    <t>Clearfield ES</t>
  </si>
  <si>
    <t>460 McBrayer Rd</t>
  </si>
  <si>
    <t>Clearfield</t>
  </si>
  <si>
    <t>40313</t>
  </si>
  <si>
    <t>00395922</t>
  </si>
  <si>
    <t>McBrayer ES</t>
  </si>
  <si>
    <t>550 Viking Dr</t>
  </si>
  <si>
    <t>00395881</t>
  </si>
  <si>
    <t>Rodburn ES</t>
  </si>
  <si>
    <t>91 Christy Crk</t>
  </si>
  <si>
    <t>00395946</t>
  </si>
  <si>
    <t>Tildon Hogge ES</t>
  </si>
  <si>
    <t>5955 Cranston Rd</t>
  </si>
  <si>
    <t>11435555</t>
  </si>
  <si>
    <t>RSP Northern KY Learning Acad</t>
  </si>
  <si>
    <t>5516 E Alexandria Pike</t>
  </si>
  <si>
    <t>00396029</t>
  </si>
  <si>
    <t>Jamestown ES</t>
  </si>
  <si>
    <t>342 S Main St</t>
  </si>
  <si>
    <t>00396043</t>
  </si>
  <si>
    <t>Russell Springs ES</t>
  </si>
  <si>
    <t>1554 N Highway 127</t>
  </si>
  <si>
    <t>Russell Spgs</t>
  </si>
  <si>
    <t>42642</t>
  </si>
  <si>
    <t>00396055</t>
  </si>
  <si>
    <t>Salem ES</t>
  </si>
  <si>
    <t>1409 S Highway 76</t>
  </si>
  <si>
    <t>00384870</t>
  </si>
  <si>
    <t>Russell Primary School</t>
  </si>
  <si>
    <t>710 Red Devil Ln</t>
  </si>
  <si>
    <t>12467616</t>
  </si>
  <si>
    <t>Russellville Primary Academy</t>
  </si>
  <si>
    <t>1000 N Main St</t>
  </si>
  <si>
    <t>00395685</t>
  </si>
  <si>
    <t>Science Hill ES</t>
  </si>
  <si>
    <t>05271905</t>
  </si>
  <si>
    <t>Anne Mason ES</t>
  </si>
  <si>
    <t>350 Champion Way</t>
  </si>
  <si>
    <t>12365604</t>
  </si>
  <si>
    <t>1100 E Main Extended</t>
  </si>
  <si>
    <t>00396081</t>
  </si>
  <si>
    <t>3407 Newtown Pike</t>
  </si>
  <si>
    <t>01396022</t>
  </si>
  <si>
    <t>Garth ES</t>
  </si>
  <si>
    <t>501 S Hamilton St</t>
  </si>
  <si>
    <t>11919616</t>
  </si>
  <si>
    <t>Lemons Mill ES</t>
  </si>
  <si>
    <t>300 School House St</t>
  </si>
  <si>
    <t>00396108</t>
  </si>
  <si>
    <t>3600 Cincinnati Rd</t>
  </si>
  <si>
    <t>00396134</t>
  </si>
  <si>
    <t>1200 Fairfax Way</t>
  </si>
  <si>
    <t>00396146</t>
  </si>
  <si>
    <t>Stamping Ground ES</t>
  </si>
  <si>
    <t>3233 Main St</t>
  </si>
  <si>
    <t>Stamping Grd</t>
  </si>
  <si>
    <t>40379</t>
  </si>
  <si>
    <t>00396093</t>
  </si>
  <si>
    <t>1901 Frankfort Rd</t>
  </si>
  <si>
    <t>00396275</t>
  </si>
  <si>
    <t>Clear Creek ES</t>
  </si>
  <si>
    <t>279 Chapel Hill Rd</t>
  </si>
  <si>
    <t>03325093</t>
  </si>
  <si>
    <t>8300 Frankfort Rd</t>
  </si>
  <si>
    <t>Waddy</t>
  </si>
  <si>
    <t>40076</t>
  </si>
  <si>
    <t>12364222</t>
  </si>
  <si>
    <t>Marnel C Moorman School</t>
  </si>
  <si>
    <t>501 Discovery Blvd</t>
  </si>
  <si>
    <t>00396213</t>
  </si>
  <si>
    <t>Painted Stone ES</t>
  </si>
  <si>
    <t>150 Warriors Way</t>
  </si>
  <si>
    <t>00396263</t>
  </si>
  <si>
    <t>Simpsonville ES</t>
  </si>
  <si>
    <t>6725 Shelbyville Rd</t>
  </si>
  <si>
    <t>Simpsonville</t>
  </si>
  <si>
    <t>40067</t>
  </si>
  <si>
    <t>10903717</t>
  </si>
  <si>
    <t>728 Ginkgo Dr</t>
  </si>
  <si>
    <t>02125644</t>
  </si>
  <si>
    <t>Wright ES</t>
  </si>
  <si>
    <t>500 Rocket Ln</t>
  </si>
  <si>
    <t>00396304</t>
  </si>
  <si>
    <t>Franklin ES</t>
  </si>
  <si>
    <t>211 S Main St</t>
  </si>
  <si>
    <t>00395714</t>
  </si>
  <si>
    <t>Hopkins ES</t>
  </si>
  <si>
    <t>210 May St</t>
  </si>
  <si>
    <t>00381141</t>
  </si>
  <si>
    <t>Southgate Public School</t>
  </si>
  <si>
    <t>00396407</t>
  </si>
  <si>
    <t>Spencer Co ES</t>
  </si>
  <si>
    <t>1265 Mount Washington Rd</t>
  </si>
  <si>
    <t>10012954</t>
  </si>
  <si>
    <t>Taylorsville ES</t>
  </si>
  <si>
    <t>420 Highview Dr</t>
  </si>
  <si>
    <t>12241149</t>
  </si>
  <si>
    <t>Taylor Co Primary Center</t>
  </si>
  <si>
    <t>106 Ingram Ave</t>
  </si>
  <si>
    <t>03046144</t>
  </si>
  <si>
    <t>North Todd ES</t>
  </si>
  <si>
    <t>7300 Greenville Rd</t>
  </si>
  <si>
    <t>03046156</t>
  </si>
  <si>
    <t>South Todd ES</t>
  </si>
  <si>
    <t>4115 Guthrie Rd</t>
  </si>
  <si>
    <t>Guthrie</t>
  </si>
  <si>
    <t>42234</t>
  </si>
  <si>
    <t>12559427</t>
  </si>
  <si>
    <t>Harbor Acad+Virtual School</t>
  </si>
  <si>
    <t>00396598</t>
  </si>
  <si>
    <t>Trigg Co Primary School</t>
  </si>
  <si>
    <t>205 Main St</t>
  </si>
  <si>
    <t>00396639</t>
  </si>
  <si>
    <t>Bedford ES</t>
  </si>
  <si>
    <t>204 Mount Pleasant Rd</t>
  </si>
  <si>
    <t>00396641</t>
  </si>
  <si>
    <t>Milton ES</t>
  </si>
  <si>
    <t>9245 Highway 421 N</t>
  </si>
  <si>
    <t>Milton</t>
  </si>
  <si>
    <t>40045</t>
  </si>
  <si>
    <t>00396689</t>
  </si>
  <si>
    <t>Morganfield ES</t>
  </si>
  <si>
    <t>511 S Mart St</t>
  </si>
  <si>
    <t>00396706</t>
  </si>
  <si>
    <t>Sturgis ES</t>
  </si>
  <si>
    <t>1101 N Grant St</t>
  </si>
  <si>
    <t>Sturgis</t>
  </si>
  <si>
    <t>42459</t>
  </si>
  <si>
    <t>00396744</t>
  </si>
  <si>
    <t>Uniontown ES</t>
  </si>
  <si>
    <t>401 Walnut St</t>
  </si>
  <si>
    <t>Uniontown</t>
  </si>
  <si>
    <t>42461</t>
  </si>
  <si>
    <t>00379538</t>
  </si>
  <si>
    <t>Walton-Verona ES</t>
  </si>
  <si>
    <t>15066 Porter Rd</t>
  </si>
  <si>
    <t>Verona</t>
  </si>
  <si>
    <t>41092</t>
  </si>
  <si>
    <t>00396859</t>
  </si>
  <si>
    <t>Alvaton ES</t>
  </si>
  <si>
    <t>6350 Old Scottsville Rd</t>
  </si>
  <si>
    <t>Alvaton</t>
  </si>
  <si>
    <t>42122</t>
  </si>
  <si>
    <t>04942383</t>
  </si>
  <si>
    <t>Briarwood ES</t>
  </si>
  <si>
    <t>265 Lovers Ln</t>
  </si>
  <si>
    <t>00396861</t>
  </si>
  <si>
    <t>Bristow ES</t>
  </si>
  <si>
    <t>6151 Louisville Rd</t>
  </si>
  <si>
    <t>00396873</t>
  </si>
  <si>
    <t>Cumberland Trace ES</t>
  </si>
  <si>
    <t>2464 Cumberland Trace Rd</t>
  </si>
  <si>
    <t>FY180321</t>
  </si>
  <si>
    <t>Jennings Creek ES</t>
  </si>
  <si>
    <t>12307028</t>
  </si>
  <si>
    <t>2617 Russellville Rd</t>
  </si>
  <si>
    <t>11815840</t>
  </si>
  <si>
    <t>Jody Richards ES</t>
  </si>
  <si>
    <t>2100 Elrod Rd</t>
  </si>
  <si>
    <t>04362836</t>
  </si>
  <si>
    <t>Lost River ES</t>
  </si>
  <si>
    <t>450 Modern Way</t>
  </si>
  <si>
    <t>00396897</t>
  </si>
  <si>
    <t>North Warren ES</t>
  </si>
  <si>
    <t>420 College St</t>
  </si>
  <si>
    <t>00396902</t>
  </si>
  <si>
    <t>Oakland ES</t>
  </si>
  <si>
    <t>2494 Church St</t>
  </si>
  <si>
    <t>Oakland</t>
  </si>
  <si>
    <t>42159</t>
  </si>
  <si>
    <t>10911142</t>
  </si>
  <si>
    <t>Plano ES</t>
  </si>
  <si>
    <t>2650 Plano Rd</t>
  </si>
  <si>
    <t>00396914</t>
  </si>
  <si>
    <t>Rich Pond ES</t>
  </si>
  <si>
    <t>530 Richpond Rd</t>
  </si>
  <si>
    <t>00396926</t>
  </si>
  <si>
    <t>Richardsville ES</t>
  </si>
  <si>
    <t>1775 Richardsville Rd</t>
  </si>
  <si>
    <t>04921121</t>
  </si>
  <si>
    <t>Rivendell Psyc Hospital School</t>
  </si>
  <si>
    <t>1035 Porter Pike</t>
  </si>
  <si>
    <t>00396938</t>
  </si>
  <si>
    <t>Rockfield ES</t>
  </si>
  <si>
    <t>7597 Russellville Rd</t>
  </si>
  <si>
    <t>00396952</t>
  </si>
  <si>
    <t>Warren ES</t>
  </si>
  <si>
    <t>1846 Loop St</t>
  </si>
  <si>
    <t>03329013</t>
  </si>
  <si>
    <t>William H Natcher ES</t>
  </si>
  <si>
    <t>1434 Cave Mill Rd</t>
  </si>
  <si>
    <t>00397009</t>
  </si>
  <si>
    <t>North Washington ES</t>
  </si>
  <si>
    <t>5658 Highway 433</t>
  </si>
  <si>
    <t>Willisburg</t>
  </si>
  <si>
    <t>40078</t>
  </si>
  <si>
    <t>00397023</t>
  </si>
  <si>
    <t>Washington Co ES</t>
  </si>
  <si>
    <t>520 Lincoln Park Rd</t>
  </si>
  <si>
    <t>02477277</t>
  </si>
  <si>
    <t>Walker ELC</t>
  </si>
  <si>
    <t>1080 S Main St</t>
  </si>
  <si>
    <t>00397229</t>
  </si>
  <si>
    <t>Clay ES</t>
  </si>
  <si>
    <t>210 College St</t>
  </si>
  <si>
    <t>Clay</t>
  </si>
  <si>
    <t>42404</t>
  </si>
  <si>
    <t>00397231</t>
  </si>
  <si>
    <t>Dixon ES</t>
  </si>
  <si>
    <t>277 State Route 1340</t>
  </si>
  <si>
    <t>00397190</t>
  </si>
  <si>
    <t>Providence ES</t>
  </si>
  <si>
    <t>470 S Broadway St</t>
  </si>
  <si>
    <t>Providence</t>
  </si>
  <si>
    <t>42450</t>
  </si>
  <si>
    <t>00397243</t>
  </si>
  <si>
    <t>Sebree ES</t>
  </si>
  <si>
    <t>61 N State St</t>
  </si>
  <si>
    <t>Sebree</t>
  </si>
  <si>
    <t>42455</t>
  </si>
  <si>
    <t>00397334</t>
  </si>
  <si>
    <t>Boston ES</t>
  </si>
  <si>
    <t>3291 Highway 1804</t>
  </si>
  <si>
    <t>00397384</t>
  </si>
  <si>
    <t>Oak Grove ES</t>
  </si>
  <si>
    <t>4505 Cumberland Falls Hwy</t>
  </si>
  <si>
    <t>00397401</t>
  </si>
  <si>
    <t>Pleasant View ES</t>
  </si>
  <si>
    <t>5554 Hwy 25w South</t>
  </si>
  <si>
    <t>03251935</t>
  </si>
  <si>
    <t>Whitley Central Primary School</t>
  </si>
  <si>
    <t>520 Boulevard Of Champions Rd</t>
  </si>
  <si>
    <t>00397425</t>
  </si>
  <si>
    <t>Whitley Co North ES</t>
  </si>
  <si>
    <t>6670 Highway 26</t>
  </si>
  <si>
    <t>Rockholds</t>
  </si>
  <si>
    <t>40759</t>
  </si>
  <si>
    <t>00397413</t>
  </si>
  <si>
    <t>Whitley East ES</t>
  </si>
  <si>
    <t>13781 Highway 92 East</t>
  </si>
  <si>
    <t>00397487</t>
  </si>
  <si>
    <t>Williamsburg City School</t>
  </si>
  <si>
    <t>00384337</t>
  </si>
  <si>
    <t>Williamstown ES</t>
  </si>
  <si>
    <t>00397530</t>
  </si>
  <si>
    <t>Campton ES</t>
  </si>
  <si>
    <t>166 Hwy 2491</t>
  </si>
  <si>
    <t>00397516</t>
  </si>
  <si>
    <t>Red River Valley ES</t>
  </si>
  <si>
    <t>11134 Highway 191</t>
  </si>
  <si>
    <t>Hazel Green</t>
  </si>
  <si>
    <t>41332</t>
  </si>
  <si>
    <t>00397528</t>
  </si>
  <si>
    <t>Rogers ES</t>
  </si>
  <si>
    <t>1745 Ky 715</t>
  </si>
  <si>
    <t>Rogers</t>
  </si>
  <si>
    <t>41365</t>
  </si>
  <si>
    <t>00397621</t>
  </si>
  <si>
    <t>Huntertown ES</t>
  </si>
  <si>
    <t>120 Woodburn Hall Dr</t>
  </si>
  <si>
    <t>00397566</t>
  </si>
  <si>
    <t>500 Northside Dr</t>
  </si>
  <si>
    <t>Midway</t>
  </si>
  <si>
    <t>40347</t>
  </si>
  <si>
    <t>00397619</t>
  </si>
  <si>
    <t>Simmons ES</t>
  </si>
  <si>
    <t>830 Tyrone Pike</t>
  </si>
  <si>
    <t>00397580</t>
  </si>
  <si>
    <t>1300 Troy Pike</t>
  </si>
  <si>
    <t>SFDC District Name</t>
  </si>
  <si>
    <t>SFDC School Name</t>
  </si>
  <si>
    <t>Building Status</t>
  </si>
  <si>
    <t>SHIPSF000123390</t>
  </si>
  <si>
    <t>SHIPSF000123389</t>
  </si>
  <si>
    <t>SHIPSF000043969</t>
  </si>
  <si>
    <t>SHIPSF000044083</t>
  </si>
  <si>
    <t>SHIPSF000043242</t>
  </si>
  <si>
    <t>SHIPSF000105936</t>
  </si>
  <si>
    <t>SHIPSF000043244</t>
  </si>
  <si>
    <t>SHIPSF000043221</t>
  </si>
  <si>
    <t>SHIPSF000105937</t>
  </si>
  <si>
    <t>SHIPSF000043950</t>
  </si>
  <si>
    <t>SHIPSF000043970</t>
  </si>
  <si>
    <t>SHIPSF000105938</t>
  </si>
  <si>
    <t>SHIPSF000043908</t>
  </si>
  <si>
    <t>SHIPSF000044493</t>
  </si>
  <si>
    <t>SHIPSF000090691</t>
  </si>
  <si>
    <t>SHIPSF000123062</t>
  </si>
  <si>
    <t>SHIPSF000105939</t>
  </si>
  <si>
    <t>SHIPSF000044096</t>
  </si>
  <si>
    <t>SHIPSF000123063</t>
  </si>
  <si>
    <t>SHIPSF000043979</t>
  </si>
  <si>
    <t>SHIPSF000123064</t>
  </si>
  <si>
    <t>SHIPSF000044560</t>
  </si>
  <si>
    <t>SHIPSF000123109</t>
  </si>
  <si>
    <t>SHIPSF000123108</t>
  </si>
  <si>
    <t>SHIPSF000105940</t>
  </si>
  <si>
    <t>SHIPSF000123357</t>
  </si>
  <si>
    <t>SHIPSF000043252</t>
  </si>
  <si>
    <t>SHIPSF000123375</t>
  </si>
  <si>
    <t>SHIPSF000123372</t>
  </si>
  <si>
    <t>SHIPSF000123373</t>
  </si>
  <si>
    <t>SHIPSF000044101</t>
  </si>
  <si>
    <t>SHIPSF000123374</t>
  </si>
  <si>
    <t>SHIPSF000137716</t>
  </si>
  <si>
    <t>SHIPSF000105914</t>
  </si>
  <si>
    <t>SHIPSF000137717</t>
  </si>
  <si>
    <t>SHIPSF000271602</t>
  </si>
  <si>
    <t>SHIPSF000044088</t>
  </si>
  <si>
    <t>SHIPSF000271603</t>
  </si>
  <si>
    <t>SHIPSF000044104</t>
  </si>
  <si>
    <t>SHIPSF000123361</t>
  </si>
  <si>
    <t>SHIPSF000123153</t>
  </si>
  <si>
    <t>SHIPSF000044103</t>
  </si>
  <si>
    <t>SHIPSF000105942</t>
  </si>
  <si>
    <t>SHIPSF000044109</t>
  </si>
  <si>
    <t>SHIPSF000044111</t>
  </si>
  <si>
    <t>SHIPSF000260502</t>
  </si>
  <si>
    <t>SHIPSF000044115</t>
  </si>
  <si>
    <t>SHIPSF000044117</t>
  </si>
  <si>
    <t>SHIPSF000043967</t>
  </si>
  <si>
    <t>SHIPSF000123165</t>
  </si>
  <si>
    <t>SHIPSF000123464</t>
  </si>
  <si>
    <t>SHIPSF000123093</t>
  </si>
  <si>
    <t>SHIPSF000044122</t>
  </si>
  <si>
    <t>SHIPSF000090712</t>
  </si>
  <si>
    <t>SHIPSF000044537</t>
  </si>
  <si>
    <t>SHIPSF000271605</t>
  </si>
  <si>
    <t>SHIPSF000044114</t>
  </si>
  <si>
    <t>SHIPSF000044568</t>
  </si>
  <si>
    <t>SHIPSF000123094</t>
  </si>
  <si>
    <t>SHIPSF000043245</t>
  </si>
  <si>
    <t>SHIPSF000123220</t>
  </si>
  <si>
    <t>SHIPSF000044124</t>
  </si>
  <si>
    <t>SHIPSF000043960</t>
  </si>
  <si>
    <t>SHIPSF000123223</t>
  </si>
  <si>
    <t>SHIPSF000123167</t>
  </si>
  <si>
    <t>SHIPSF000105944</t>
  </si>
  <si>
    <t>SHIPSF000123169</t>
  </si>
  <si>
    <t>SHIPSF000043416</t>
  </si>
  <si>
    <t>SHIPSF000044138</t>
  </si>
  <si>
    <t>SHIPSF000123168</t>
  </si>
  <si>
    <t>SHIPSF000105945</t>
  </si>
  <si>
    <t>SHIPSF000043266</t>
  </si>
  <si>
    <t>SHIPSF000043268</t>
  </si>
  <si>
    <t>SHIPSF000044140</t>
  </si>
  <si>
    <t>SHIPSF000043218</t>
  </si>
  <si>
    <t>SHIPSF000043975</t>
  </si>
  <si>
    <t>SHIPSF000044492</t>
  </si>
  <si>
    <t>SHIPSF000123151</t>
  </si>
  <si>
    <t>SHIPSF000044110</t>
  </si>
  <si>
    <t>SHIPSF000044085</t>
  </si>
  <si>
    <t>SHIPSF000123388</t>
  </si>
  <si>
    <t>SHIPSF000043272</t>
  </si>
  <si>
    <t>SHIPSF000044107</t>
  </si>
  <si>
    <t>SHIPSF000123230</t>
  </si>
  <si>
    <t>SHIPSF000123164</t>
  </si>
  <si>
    <t>SHIPSF000044573</t>
  </si>
  <si>
    <t>SHIPSF000044150</t>
  </si>
  <si>
    <t>SHIPSF000123348</t>
  </si>
  <si>
    <t>SHIPSF000105904</t>
  </si>
  <si>
    <t>SHIPSF000105947</t>
  </si>
  <si>
    <t>SHIPSF000123179</t>
  </si>
  <si>
    <t>SHIPSF000262173</t>
  </si>
  <si>
    <t>SHIPSF000123363</t>
  </si>
  <si>
    <t>SHIPSF000044146</t>
  </si>
  <si>
    <t>SHIPSF000044147</t>
  </si>
  <si>
    <t>SHIPSF000044158</t>
  </si>
  <si>
    <t>SHIPSF000044134</t>
  </si>
  <si>
    <t>SHIPSF000123364</t>
  </si>
  <si>
    <t>SHIPSF000123520</t>
  </si>
  <si>
    <t>SHIPSF000141077</t>
  </si>
  <si>
    <t>SHIPSF000044148</t>
  </si>
  <si>
    <t>SHIPSF000044097</t>
  </si>
  <si>
    <t>SHIPSF000123193</t>
  </si>
  <si>
    <t>SHIPSF000123194</t>
  </si>
  <si>
    <t>SHIPSF000123369</t>
  </si>
  <si>
    <t>SHIPSF000123351</t>
  </si>
  <si>
    <t>SHIPSF000105949</t>
  </si>
  <si>
    <t>SHIPSF000044163</t>
  </si>
  <si>
    <t>SHIPSF000123370</t>
  </si>
  <si>
    <t>SHIPSF000123144</t>
  </si>
  <si>
    <t>SHIPSF000044165</t>
  </si>
  <si>
    <t>SHIPSF000044155</t>
  </si>
  <si>
    <t>SHIPSF000044156</t>
  </si>
  <si>
    <t>SHIPSF000044173</t>
  </si>
  <si>
    <t>SHIPSF000044162</t>
  </si>
  <si>
    <t>SHIPSF000043195</t>
  </si>
  <si>
    <t>SHIPSF000137718</t>
  </si>
  <si>
    <t>SHIPSF000123149</t>
  </si>
  <si>
    <t>SHIPSF000044167</t>
  </si>
  <si>
    <t>SHIPSF000123150</t>
  </si>
  <si>
    <t>SHIPSF000123148</t>
  </si>
  <si>
    <t>SHIPSF000044176</t>
  </si>
  <si>
    <t>SHIPSF000123146</t>
  </si>
  <si>
    <t>SHIPSF000271607</t>
  </si>
  <si>
    <t>SHIPSF000123196</t>
  </si>
  <si>
    <t>SHIPSF000044364</t>
  </si>
  <si>
    <t>SHIPSF000123197</t>
  </si>
  <si>
    <t>SHIPSF000044482</t>
  </si>
  <si>
    <t>SHIPSF000044554</t>
  </si>
  <si>
    <t>SHIPSF000044552</t>
  </si>
  <si>
    <t>SHIPSF000123198</t>
  </si>
  <si>
    <t>SHIPSF000044563</t>
  </si>
  <si>
    <t>SHIPSF000271608</t>
  </si>
  <si>
    <t>SHIPSF000043641</t>
  </si>
  <si>
    <t>SHIPSF000043653</t>
  </si>
  <si>
    <t>SHIPSF000043639</t>
  </si>
  <si>
    <t>SHIPSF000123140</t>
  </si>
  <si>
    <t>SHIPSF000043630</t>
  </si>
  <si>
    <t>SHIPSF000043174</t>
  </si>
  <si>
    <t>SHIPSF000043719</t>
  </si>
  <si>
    <t>SHIPSF000044112</t>
  </si>
  <si>
    <t>SHIPSF000044093</t>
  </si>
  <si>
    <t>SHIPSF000123183</t>
  </si>
  <si>
    <t>SHIPSF000123160</t>
  </si>
  <si>
    <t>SHIPSF000123092</t>
  </si>
  <si>
    <t>SHIPSF000044293</t>
  </si>
  <si>
    <t>SHIPSF000123118</t>
  </si>
  <si>
    <t>SHIPSF000137720</t>
  </si>
  <si>
    <t>SHIPSF000105950</t>
  </si>
  <si>
    <t>SHIPSF000043383</t>
  </si>
  <si>
    <t>SHIPSF000123115</t>
  </si>
  <si>
    <t>SHIPSF000141078</t>
  </si>
  <si>
    <t>SHIPSF000044284</t>
  </si>
  <si>
    <t>SHIPSF000044371</t>
  </si>
  <si>
    <t>SHIPSF000123205</t>
  </si>
  <si>
    <t>SHIPSF000044287</t>
  </si>
  <si>
    <t>SHIPSF000123206</t>
  </si>
  <si>
    <t>SHIPSF000043672</t>
  </si>
  <si>
    <t>SHIPSF000044299</t>
  </si>
  <si>
    <t>SHIPSF000123208</t>
  </si>
  <si>
    <t>SHIPSF000044174</t>
  </si>
  <si>
    <t>SHIPSF000044301</t>
  </si>
  <si>
    <t>SHIPSF000044305</t>
  </si>
  <si>
    <t>SHIPSF000123201</t>
  </si>
  <si>
    <t>SHIPSF000123202</t>
  </si>
  <si>
    <t>SHIPSF000123231</t>
  </si>
  <si>
    <t>SHIPSF000044520</t>
  </si>
  <si>
    <t>SHIPSF000043949</t>
  </si>
  <si>
    <t>SHIPSF000044119</t>
  </si>
  <si>
    <t>SHIPSF000044488</t>
  </si>
  <si>
    <t>SHIPSF000105952</t>
  </si>
  <si>
    <t>SHIPSF000044306</t>
  </si>
  <si>
    <t>SHIPSF000123087</t>
  </si>
  <si>
    <t>SHIPSF000044309</t>
  </si>
  <si>
    <t>SHIPSF000261526</t>
  </si>
  <si>
    <t>SHIPSF000044170</t>
  </si>
  <si>
    <t>SHIPSF000123161</t>
  </si>
  <si>
    <t>SHIPSF000044310</t>
  </si>
  <si>
    <t>SHIPSF000137848</t>
  </si>
  <si>
    <t>SHIPSF000044308</t>
  </si>
  <si>
    <t>SHIPSF000123386</t>
  </si>
  <si>
    <t>SHIPSF000123387</t>
  </si>
  <si>
    <t>SHIPSF000043713</t>
  </si>
  <si>
    <t>SHIPSF000246854</t>
  </si>
  <si>
    <t>SHIPSF000123084</t>
  </si>
  <si>
    <t>SHIPSF000044541</t>
  </si>
  <si>
    <t>SHIPSF000141081</t>
  </si>
  <si>
    <t>SHIPSF000044318</t>
  </si>
  <si>
    <t>SHIPSF000044353</t>
  </si>
  <si>
    <t>SHIPSF000123124</t>
  </si>
  <si>
    <t>SHIPSF000123125</t>
  </si>
  <si>
    <t>SHIPSF000090661</t>
  </si>
  <si>
    <t>SHIPSF000123123</t>
  </si>
  <si>
    <t>SHIPSF000044296</t>
  </si>
  <si>
    <t>SHIPSF000261529</t>
  </si>
  <si>
    <t>SHIPSF000044510</t>
  </si>
  <si>
    <t>SHIPSF000141083</t>
  </si>
  <si>
    <t>SHIPSF000044314</t>
  </si>
  <si>
    <t>SHIPSF000044160</t>
  </si>
  <si>
    <t>SHIPSF000123133</t>
  </si>
  <si>
    <t>SHIPSF000123134</t>
  </si>
  <si>
    <t>SHIPSF000044322</t>
  </si>
  <si>
    <t>SHIPSF000044280</t>
  </si>
  <si>
    <t>SHIPSF000137730</t>
  </si>
  <si>
    <t>SHIPSF000123182</t>
  </si>
  <si>
    <t>SHIPSF000123181</t>
  </si>
  <si>
    <t>SHIPSF000123227</t>
  </si>
  <si>
    <t>SHIPSF000044498</t>
  </si>
  <si>
    <t>SHIPSF000044499</t>
  </si>
  <si>
    <t>SHIPSF000123130</t>
  </si>
  <si>
    <t>SHIPSF000105956</t>
  </si>
  <si>
    <t>SHIPSF000123365</t>
  </si>
  <si>
    <t>SHIPSF000044327</t>
  </si>
  <si>
    <t>SHIPSF000044324</t>
  </si>
  <si>
    <t>SHIPSF000043419</t>
  </si>
  <si>
    <t>SHIPSF000043717</t>
  </si>
  <si>
    <t>SHIPSF000123106</t>
  </si>
  <si>
    <t>SHIPSF000044337</t>
  </si>
  <si>
    <t>SHIPSF000261533</t>
  </si>
  <si>
    <t>SHIPSF000123463</t>
  </si>
  <si>
    <t>SHIPSF000137875</t>
  </si>
  <si>
    <t>SHIPSF000105957</t>
  </si>
  <si>
    <t>SHIPSF000123105</t>
  </si>
  <si>
    <t>SHIPSF000043964</t>
  </si>
  <si>
    <t>SHIPSF000123104</t>
  </si>
  <si>
    <t>SHIPSF000044558</t>
  </si>
  <si>
    <t>SHIPSF000105958</t>
  </si>
  <si>
    <t>SHIPSF000044339</t>
  </si>
  <si>
    <t>SHIPSF000137731</t>
  </si>
  <si>
    <t>SHIPSF000044328</t>
  </si>
  <si>
    <t>SHIPSF000123103</t>
  </si>
  <si>
    <t>SHIPSF000044512</t>
  </si>
  <si>
    <t>SHIPSF000123356</t>
  </si>
  <si>
    <t>SHIPSF000044494</t>
  </si>
  <si>
    <t>SHIPSF000044325</t>
  </si>
  <si>
    <t>SHIPSF000123228</t>
  </si>
  <si>
    <t>SHIPSF000123229</t>
  </si>
  <si>
    <t>SHIPSF000044342</t>
  </si>
  <si>
    <t>SHIPSF000123394</t>
  </si>
  <si>
    <t>SHIPSF000043267</t>
  </si>
  <si>
    <t>SHIPSF000123393</t>
  </si>
  <si>
    <t>SHIPSF000123395</t>
  </si>
  <si>
    <t>SHIPSF000123396</t>
  </si>
  <si>
    <t>SHIPSF000271612</t>
  </si>
  <si>
    <t>SHIPSF000105959</t>
  </si>
  <si>
    <t>SHIPSF000043401</t>
  </si>
  <si>
    <t>SHIPSF000043391</t>
  </si>
  <si>
    <t>SHIPSF000105960</t>
  </si>
  <si>
    <t>SHIPSF000044121</t>
  </si>
  <si>
    <t>SHIPSF000043409</t>
  </si>
  <si>
    <t>SHIPSF000044344</t>
  </si>
  <si>
    <t>SHIPSF000044343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</si>
</sst>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rgb="FF00B5CA"/>
      <name val="Calibri"/>
      <family val="2"/>
      <scheme val="minor"/>
    </font>
    <font>
      <b/>
      <sz val="36"/>
      <color rgb="FF9FC243"/>
      <name val="Calibri"/>
      <family val="2"/>
      <scheme val="minor"/>
    </font>
    <font>
      <b/>
      <sz val="36"/>
      <color rgb="FF00488D"/>
      <name val="Calibri"/>
      <family val="2"/>
      <scheme val="minor"/>
    </font>
    <font>
      <b/>
      <u/>
      <sz val="36"/>
      <color rgb="FF00488D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8"/>
      <color rgb="FF00488D"/>
      <name val="Calibri"/>
      <family val="2"/>
      <scheme val="minor"/>
    </font>
    <font>
      <b/>
      <sz val="13"/>
      <color rgb="FF00488D"/>
      <name val="Calibri"/>
      <family val="2"/>
      <scheme val="minor"/>
    </font>
    <font>
      <b/>
      <u/>
      <sz val="13"/>
      <color rgb="FF00488D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2"/>
      <color theme="1" tint="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488D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i/>
      <sz val="24"/>
      <color rgb="FFFF0000"/>
      <name val="Calibri (Body)"/>
    </font>
    <font>
      <b/>
      <i/>
      <u/>
      <sz val="2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488D"/>
      <name val="Calibri"/>
      <family val="2"/>
      <scheme val="minor"/>
    </font>
    <font>
      <sz val="18"/>
      <color rgb="FF000000"/>
      <name val="Calibri"/>
      <family val="2"/>
    </font>
    <font>
      <b/>
      <i/>
      <sz val="18"/>
      <color rgb="FF000000"/>
      <name val="Calibri"/>
      <family val="2"/>
    </font>
    <font>
      <u/>
      <sz val="18"/>
      <color rgb="FF000000"/>
      <name val="Calibri"/>
      <family val="2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  <font>
      <b/>
      <sz val="18"/>
      <color rgb="FF000000"/>
      <name val="Calibri"/>
      <family val="2"/>
    </font>
    <font>
      <sz val="18"/>
      <color rgb="FF0432FF"/>
      <name val="Calibri"/>
      <family val="2"/>
    </font>
    <font>
      <u/>
      <sz val="18"/>
      <color rgb="FF0432FF"/>
      <name val="Calibri"/>
      <family val="2"/>
    </font>
    <font>
      <u/>
      <sz val="18"/>
      <color theme="10"/>
      <name val="Calibri"/>
      <family val="2"/>
      <scheme val="minor"/>
    </font>
    <font>
      <sz val="30"/>
      <color theme="0"/>
      <name val="Calibri"/>
      <family val="2"/>
      <scheme val="minor"/>
    </font>
    <font>
      <b/>
      <sz val="16"/>
      <color rgb="FF00488D"/>
      <name val="Calibri"/>
      <family val="2"/>
    </font>
    <font>
      <b/>
      <i/>
      <sz val="16"/>
      <color rgb="FF00488D"/>
      <name val="Calibri"/>
      <family val="2"/>
    </font>
    <font>
      <b/>
      <i/>
      <sz val="16"/>
      <color rgb="FFE26B0A"/>
      <name val="Calibri"/>
      <family val="2"/>
    </font>
    <font>
      <b/>
      <u/>
      <sz val="16"/>
      <color rgb="FF00488D"/>
      <name val="Calibri"/>
      <family val="2"/>
    </font>
    <font>
      <sz val="13.5"/>
      <color theme="0"/>
      <name val="Calibri"/>
      <family val="2"/>
    </font>
    <font>
      <b/>
      <sz val="13.5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488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 style="medium">
        <color rgb="FF00488D"/>
      </left>
      <right/>
      <top/>
      <bottom/>
      <diagonal/>
    </border>
    <border>
      <left style="medium">
        <color rgb="FF00488D"/>
      </left>
      <right/>
      <top/>
      <bottom style="medium">
        <color rgb="FF00488D"/>
      </bottom>
      <diagonal/>
    </border>
    <border>
      <left/>
      <right/>
      <top/>
      <bottom style="medium">
        <color rgb="FF00488D"/>
      </bottom>
      <diagonal/>
    </border>
    <border>
      <left/>
      <right style="medium">
        <color rgb="FF00488D"/>
      </right>
      <top/>
      <bottom style="medium">
        <color rgb="FF00488D"/>
      </bottom>
      <diagonal/>
    </border>
    <border>
      <left style="medium">
        <color rgb="FF00488D"/>
      </left>
      <right style="medium">
        <color rgb="FF00488D"/>
      </right>
      <top/>
      <bottom style="medium">
        <color rgb="FF00488D"/>
      </bottom>
      <diagonal/>
    </border>
    <border>
      <left style="thin">
        <color rgb="FF00488D"/>
      </left>
      <right/>
      <top style="thin">
        <color rgb="FF00488D"/>
      </top>
      <bottom style="thin">
        <color rgb="FF00488D"/>
      </bottom>
      <diagonal/>
    </border>
    <border>
      <left/>
      <right/>
      <top style="thin">
        <color rgb="FF00488D"/>
      </top>
      <bottom style="thin">
        <color rgb="FF00488D"/>
      </bottom>
      <diagonal/>
    </border>
    <border>
      <left/>
      <right style="thin">
        <color rgb="FF00488D"/>
      </right>
      <top style="thin">
        <color rgb="FF00488D"/>
      </top>
      <bottom style="thin">
        <color rgb="FF00488D"/>
      </bottom>
      <diagonal/>
    </border>
    <border>
      <left style="thin">
        <color rgb="FF00488D"/>
      </left>
      <right/>
      <top/>
      <bottom/>
      <diagonal/>
    </border>
    <border>
      <left style="medium">
        <color rgb="FF00488D"/>
      </left>
      <right style="medium">
        <color rgb="FF00488D"/>
      </right>
      <top style="medium">
        <color rgb="FF00488D"/>
      </top>
      <bottom style="medium">
        <color rgb="FF00488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488D"/>
      </left>
      <right/>
      <top style="medium">
        <color rgb="FF00488D"/>
      </top>
      <bottom style="thin">
        <color indexed="64"/>
      </bottom>
      <diagonal/>
    </border>
    <border>
      <left/>
      <right/>
      <top style="medium">
        <color rgb="FF00488D"/>
      </top>
      <bottom style="thin">
        <color indexed="64"/>
      </bottom>
      <diagonal/>
    </border>
    <border>
      <left/>
      <right style="medium">
        <color rgb="FF00488D"/>
      </right>
      <top style="medium">
        <color rgb="FF00488D"/>
      </top>
      <bottom style="thin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29" fillId="6" borderId="0" applyNumberFormat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center" vertical="center" wrapText="1"/>
    </xf>
    <xf numFmtId="49" fontId="0" fillId="0" borderId="0" xfId="0" applyNumberFormat="1"/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vertical="center" wrapText="1"/>
    </xf>
    <xf numFmtId="0" fontId="0" fillId="0" borderId="0" xfId="0" quotePrefix="1"/>
    <xf numFmtId="0" fontId="14" fillId="0" borderId="0" xfId="0" applyFont="1"/>
    <xf numFmtId="0" fontId="14" fillId="0" borderId="0" xfId="0" quotePrefix="1" applyFont="1"/>
    <xf numFmtId="49" fontId="14" fillId="0" borderId="0" xfId="0" applyNumberFormat="1" applyFont="1"/>
    <xf numFmtId="0" fontId="1" fillId="0" borderId="0" xfId="0" applyFont="1"/>
    <xf numFmtId="49" fontId="1" fillId="0" borderId="0" xfId="0" applyNumberFormat="1" applyFont="1"/>
    <xf numFmtId="0" fontId="3" fillId="3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1" fillId="5" borderId="0" xfId="0" applyFont="1" applyFill="1"/>
    <xf numFmtId="0" fontId="3" fillId="4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/>
    </xf>
    <xf numFmtId="0" fontId="16" fillId="2" borderId="0" xfId="1" applyFont="1" applyFill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wrapText="1"/>
    </xf>
    <xf numFmtId="0" fontId="25" fillId="2" borderId="0" xfId="0" applyFont="1" applyFill="1"/>
    <xf numFmtId="0" fontId="18" fillId="2" borderId="0" xfId="0" applyFont="1" applyFill="1"/>
    <xf numFmtId="0" fontId="0" fillId="2" borderId="0" xfId="0" applyFill="1" applyAlignment="1">
      <alignment horizontal="center"/>
    </xf>
    <xf numFmtId="49" fontId="0" fillId="0" borderId="0" xfId="0" applyNumberFormat="1" applyAlignment="1">
      <alignment wrapText="1"/>
    </xf>
    <xf numFmtId="0" fontId="30" fillId="0" borderId="0" xfId="0" applyFont="1"/>
    <xf numFmtId="0" fontId="0" fillId="0" borderId="0" xfId="0" applyAlignment="1">
      <alignment horizontal="right" wrapText="1"/>
    </xf>
    <xf numFmtId="0" fontId="21" fillId="2" borderId="0" xfId="0" applyFont="1" applyFill="1" applyAlignment="1">
      <alignment vertical="top" wrapText="1"/>
    </xf>
    <xf numFmtId="0" fontId="35" fillId="2" borderId="0" xfId="0" applyFont="1" applyFill="1" applyAlignment="1">
      <alignment wrapText="1"/>
    </xf>
    <xf numFmtId="0" fontId="22" fillId="2" borderId="0" xfId="1" applyFont="1" applyFill="1" applyAlignment="1">
      <alignment vertical="center" wrapText="1"/>
    </xf>
    <xf numFmtId="49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locked="0"/>
    </xf>
    <xf numFmtId="49" fontId="0" fillId="0" borderId="0" xfId="0" quotePrefix="1" applyNumberFormat="1" applyAlignment="1">
      <alignment wrapText="1"/>
    </xf>
    <xf numFmtId="0" fontId="0" fillId="0" borderId="0" xfId="0" applyAlignment="1">
      <alignment horizontal="right"/>
    </xf>
    <xf numFmtId="0" fontId="30" fillId="0" borderId="0" xfId="2" applyFont="1" applyFill="1" applyAlignment="1">
      <alignment horizontal="right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41" fillId="4" borderId="0" xfId="0" applyFont="1" applyFill="1" applyAlignment="1" applyProtection="1">
      <alignment horizontal="left"/>
      <protection locked="0"/>
    </xf>
    <xf numFmtId="14" fontId="31" fillId="2" borderId="0" xfId="0" applyNumberFormat="1" applyFont="1" applyFill="1" applyAlignment="1">
      <alignment horizontal="left"/>
    </xf>
    <xf numFmtId="0" fontId="36" fillId="2" borderId="0" xfId="0" applyFont="1" applyFill="1" applyAlignment="1">
      <alignment horizontal="center" vertical="top" wrapText="1"/>
    </xf>
    <xf numFmtId="0" fontId="32" fillId="2" borderId="0" xfId="0" applyFont="1" applyFill="1" applyAlignment="1">
      <alignment horizontal="center" wrapText="1"/>
    </xf>
    <xf numFmtId="0" fontId="40" fillId="2" borderId="0" xfId="1" applyFont="1" applyFill="1" applyAlignment="1">
      <alignment horizontal="center" vertical="center" wrapText="1"/>
    </xf>
    <xf numFmtId="0" fontId="20" fillId="4" borderId="12" xfId="0" applyFont="1" applyFill="1" applyBorder="1" applyAlignment="1">
      <alignment horizontal="center"/>
    </xf>
    <xf numFmtId="0" fontId="20" fillId="4" borderId="13" xfId="0" applyFont="1" applyFill="1" applyBorder="1" applyAlignment="1">
      <alignment horizontal="center"/>
    </xf>
    <xf numFmtId="0" fontId="20" fillId="4" borderId="14" xfId="0" applyFont="1" applyFill="1" applyBorder="1" applyAlignment="1">
      <alignment horizontal="center"/>
    </xf>
    <xf numFmtId="49" fontId="17" fillId="3" borderId="11" xfId="0" applyNumberFormat="1" applyFont="1" applyFill="1" applyBorder="1" applyAlignment="1">
      <alignment horizontal="center" vertical="center" wrapText="1"/>
    </xf>
    <xf numFmtId="49" fontId="12" fillId="3" borderId="11" xfId="0" applyNumberFormat="1" applyFont="1" applyFill="1" applyBorder="1" applyAlignment="1">
      <alignment horizontal="center" vertical="center" wrapText="1"/>
    </xf>
    <xf numFmtId="49" fontId="17" fillId="3" borderId="0" xfId="0" applyNumberFormat="1" applyFont="1" applyFill="1" applyAlignment="1">
      <alignment horizontal="center" vertical="center" wrapText="1"/>
    </xf>
    <xf numFmtId="49" fontId="17" fillId="3" borderId="3" xfId="0" applyNumberFormat="1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42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  <xf numFmtId="0" fontId="28" fillId="4" borderId="6" xfId="0" applyFont="1" applyFill="1" applyBorder="1" applyAlignment="1" applyProtection="1">
      <alignment horizontal="center" vertical="center"/>
      <protection locked="0"/>
    </xf>
    <xf numFmtId="0" fontId="28" fillId="4" borderId="7" xfId="0" applyFont="1" applyFill="1" applyBorder="1" applyAlignment="1" applyProtection="1">
      <alignment horizontal="center" vertical="center"/>
      <protection locked="0"/>
    </xf>
    <xf numFmtId="0" fontId="28" fillId="4" borderId="8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wrapText="1"/>
    </xf>
    <xf numFmtId="0" fontId="27" fillId="2" borderId="0" xfId="0" applyFont="1" applyFill="1" applyAlignment="1">
      <alignment horizontal="center" wrapText="1"/>
    </xf>
    <xf numFmtId="0" fontId="46" fillId="2" borderId="0" xfId="0" applyFont="1" applyFill="1" applyAlignment="1">
      <alignment horizontal="center" vertical="center" wrapText="1"/>
    </xf>
  </cellXfs>
  <cellStyles count="3">
    <cellStyle name="Bad" xfId="2" builtinId="27"/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b val="0"/>
        <i val="0"/>
        <color theme="4" tint="-0.499984740745262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border>
        <left style="thin">
          <color rgb="FF00488D"/>
        </left>
        <right style="thin">
          <color rgb="FF00488D"/>
        </right>
        <top style="thin">
          <color rgb="FF00488D"/>
        </top>
        <bottom style="thin">
          <color rgb="FF00488D"/>
        </bottom>
        <vertical/>
        <horizontal/>
      </border>
    </dxf>
    <dxf>
      <border>
        <left style="thin">
          <color rgb="FF00488D"/>
        </left>
        <right style="thin">
          <color rgb="FF00488D"/>
        </right>
        <top style="thin">
          <color rgb="FF00488D"/>
        </top>
        <bottom style="thin">
          <color rgb="FF00488D"/>
        </bottom>
        <vertical/>
        <horizontal/>
      </border>
    </dxf>
    <dxf>
      <border>
        <left style="thin">
          <color rgb="FF00488D"/>
        </left>
        <right style="thin">
          <color rgb="FF00488D"/>
        </right>
        <top style="thin">
          <color rgb="FF00488D"/>
        </top>
        <bottom style="thin">
          <color rgb="FF00488D"/>
        </bottom>
        <vertical/>
        <horizontal/>
      </border>
    </dxf>
    <dxf>
      <border>
        <left style="thin">
          <color rgb="FF00488D"/>
        </left>
        <right style="thin">
          <color rgb="FF00488D"/>
        </right>
        <top style="thin">
          <color rgb="FF00488D"/>
        </top>
        <bottom style="thin">
          <color rgb="FF00488D"/>
        </bottom>
        <vertical/>
        <horizontal/>
      </border>
    </dxf>
    <dxf>
      <border>
        <left style="thin">
          <color rgb="FF00488D"/>
        </left>
        <right style="thin">
          <color rgb="FF00488D"/>
        </right>
        <top style="thin">
          <color rgb="FF00488D"/>
        </top>
        <bottom style="thin">
          <color rgb="FF00488D"/>
        </bottom>
        <vertical/>
        <horizontal/>
      </border>
    </dxf>
    <dxf>
      <border>
        <left style="thin">
          <color rgb="FF00488D"/>
        </left>
        <right style="thin">
          <color rgb="FF00488D"/>
        </right>
        <top style="thin">
          <color rgb="FF00488D"/>
        </top>
        <bottom style="thin">
          <color rgb="FF00488D"/>
        </bottom>
        <vertical/>
        <horizontal/>
      </border>
    </dxf>
  </dxfs>
  <tableStyles count="1" defaultTableStyle="TableStyleMedium2" defaultPivotStyle="PivotStyleLight16">
    <tableStyle name="Invisible" pivot="0" table="0" count="0" xr9:uid="{F6A341B1-D6B3-45B3-9319-57C79AF8D80C}"/>
  </tableStyles>
  <colors>
    <mruColors>
      <color rgb="FF0432FF"/>
      <color rgb="FF00488D"/>
      <color rgb="FF91F5FF"/>
      <color rgb="FFF69C2D"/>
      <color rgb="FF00B5CA"/>
      <color rgb="FF00B5CB"/>
      <color rgb="FF9FC243"/>
      <color rgb="FFF8B462"/>
      <color rgb="FF00B5FF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161925</xdr:rowOff>
    </xdr:from>
    <xdr:to>
      <xdr:col>2</xdr:col>
      <xdr:colOff>238125</xdr:colOff>
      <xdr:row>7</xdr:row>
      <xdr:rowOff>276225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1DD003E-1D9C-F341-9B0B-33B6D0CED6C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161925"/>
          <a:ext cx="1219200" cy="1381125"/>
        </a:xfrm>
        <a:prstGeom prst="rect">
          <a:avLst/>
        </a:prstGeom>
      </xdr:spPr>
    </xdr:pic>
    <xdr:clientData/>
  </xdr:twoCellAnchor>
  <xdr:twoCellAnchor editAs="oneCell">
    <xdr:from>
      <xdr:col>2</xdr:col>
      <xdr:colOff>790575</xdr:colOff>
      <xdr:row>2</xdr:row>
      <xdr:rowOff>104775</xdr:rowOff>
    </xdr:from>
    <xdr:to>
      <xdr:col>5</xdr:col>
      <xdr:colOff>762000</xdr:colOff>
      <xdr:row>7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D8340DF-4CAC-334F-A674-CEB14596EE40}"/>
            </a:ext>
            <a:ext uri="{147F2762-F138-4A5C-976F-8EAC2B608ADB}">
              <a16:predDERef xmlns:a16="http://schemas.microsoft.com/office/drawing/2014/main" pred="{01DD003E-1D9C-F341-9B0B-33B6D0CED6C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466725"/>
          <a:ext cx="4057650" cy="942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2336800</xdr:colOff>
      <xdr:row>0</xdr:row>
      <xdr:rowOff>127001</xdr:rowOff>
    </xdr:from>
    <xdr:to>
      <xdr:col>2</xdr:col>
      <xdr:colOff>1790700</xdr:colOff>
      <xdr:row>8</xdr:row>
      <xdr:rowOff>154911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3D53F07-1400-7247-87BB-34DCE6556A1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2425" y="127001"/>
          <a:ext cx="1816100" cy="2161510"/>
        </a:xfrm>
        <a:prstGeom prst="rect">
          <a:avLst/>
        </a:prstGeom>
      </xdr:spPr>
    </xdr:pic>
    <xdr:clientData/>
  </xdr:twoCellAnchor>
  <xdr:twoCellAnchor editAs="oneCell">
    <xdr:from>
      <xdr:col>2</xdr:col>
      <xdr:colOff>2336800</xdr:colOff>
      <xdr:row>2</xdr:row>
      <xdr:rowOff>254000</xdr:rowOff>
    </xdr:from>
    <xdr:to>
      <xdr:col>5</xdr:col>
      <xdr:colOff>4739</xdr:colOff>
      <xdr:row>7</xdr:row>
      <xdr:rowOff>71120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1D4E874-C57E-9A44-8A86-4D93FAA35B8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787400"/>
          <a:ext cx="5753100" cy="11506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1422400</xdr:colOff>
      <xdr:row>0</xdr:row>
      <xdr:rowOff>0</xdr:rowOff>
    </xdr:from>
    <xdr:to>
      <xdr:col>2</xdr:col>
      <xdr:colOff>984928</xdr:colOff>
      <xdr:row>8</xdr:row>
      <xdr:rowOff>154910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37EFCA2-CFB2-7147-A38E-271F883284F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3300" y="0"/>
          <a:ext cx="1575478" cy="157731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1905000</xdr:colOff>
      <xdr:row>2</xdr:row>
      <xdr:rowOff>31581</xdr:rowOff>
    </xdr:from>
    <xdr:to>
      <xdr:col>5</xdr:col>
      <xdr:colOff>197685</xdr:colOff>
      <xdr:row>6</xdr:row>
      <xdr:rowOff>160018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BD0F610-1DF6-A04E-AD49-F93612AC0A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8400" y="387181"/>
          <a:ext cx="4198185" cy="839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forms/d/e/1FAIpQLSdfeCEzyfkzfujnfy18a1I_gCmPr0KWQJYphHE0YcbhV-0s-Q/viewfor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1"/>
  <sheetViews>
    <sheetView tabSelected="1" zoomScale="98" zoomScaleNormal="98" workbookViewId="0">
      <selection sqref="A1:H8"/>
    </sheetView>
  </sheetViews>
  <sheetFormatPr defaultColWidth="8.7109375" defaultRowHeight="15"/>
  <cols>
    <col min="1" max="1" width="24.42578125" style="1" bestFit="1" customWidth="1"/>
    <col min="2" max="8" width="20.42578125" style="1" customWidth="1"/>
    <col min="9" max="16384" width="8.7109375" style="1"/>
  </cols>
  <sheetData>
    <row r="1" spans="1:8" ht="14.65" customHeight="1">
      <c r="A1" s="50"/>
      <c r="B1" s="50"/>
      <c r="C1" s="50"/>
      <c r="D1" s="50"/>
      <c r="E1" s="50"/>
      <c r="F1" s="50"/>
      <c r="G1" s="50"/>
      <c r="H1" s="50"/>
    </row>
    <row r="2" spans="1:8" ht="14.65" customHeight="1">
      <c r="A2" s="50"/>
      <c r="B2" s="50"/>
      <c r="C2" s="50"/>
      <c r="D2" s="50"/>
      <c r="E2" s="50"/>
      <c r="F2" s="50"/>
      <c r="G2" s="50"/>
      <c r="H2" s="50"/>
    </row>
    <row r="3" spans="1:8" ht="14.65" customHeight="1">
      <c r="A3" s="50"/>
      <c r="B3" s="50"/>
      <c r="C3" s="50"/>
      <c r="D3" s="50"/>
      <c r="E3" s="50"/>
      <c r="F3" s="50"/>
      <c r="G3" s="50"/>
      <c r="H3" s="50"/>
    </row>
    <row r="4" spans="1:8" ht="14.65" customHeight="1">
      <c r="A4" s="50"/>
      <c r="B4" s="50"/>
      <c r="C4" s="50"/>
      <c r="D4" s="50"/>
      <c r="E4" s="50"/>
      <c r="F4" s="50"/>
      <c r="G4" s="50"/>
      <c r="H4" s="50"/>
    </row>
    <row r="5" spans="1:8" ht="14.65" customHeight="1">
      <c r="A5" s="50"/>
      <c r="B5" s="50"/>
      <c r="C5" s="50"/>
      <c r="D5" s="50"/>
      <c r="E5" s="50"/>
      <c r="F5" s="50"/>
      <c r="G5" s="50"/>
      <c r="H5" s="50"/>
    </row>
    <row r="6" spans="1:8" ht="14.65" customHeight="1">
      <c r="A6" s="50"/>
      <c r="B6" s="50"/>
      <c r="C6" s="50"/>
      <c r="D6" s="50"/>
      <c r="E6" s="50"/>
      <c r="F6" s="50"/>
      <c r="G6" s="50"/>
      <c r="H6" s="50"/>
    </row>
    <row r="7" spans="1:8" ht="14.65" customHeight="1">
      <c r="A7" s="50"/>
      <c r="B7" s="50"/>
      <c r="C7" s="50"/>
      <c r="D7" s="50"/>
      <c r="E7" s="50"/>
      <c r="F7" s="50"/>
      <c r="G7" s="50"/>
      <c r="H7" s="50"/>
    </row>
    <row r="8" spans="1:8" ht="30" customHeight="1">
      <c r="A8" s="50"/>
      <c r="B8" s="50"/>
      <c r="C8" s="50"/>
      <c r="D8" s="50"/>
      <c r="E8" s="50"/>
      <c r="F8" s="50"/>
      <c r="G8" s="50"/>
      <c r="H8" s="50"/>
    </row>
    <row r="9" spans="1:8" ht="24.75" customHeight="1">
      <c r="A9" s="53" t="str">
        <f ca="1">"Date: " &amp; TEXT(TODAY(),"m/d/yyyy")</f>
        <v>Date: 3/23/2023</v>
      </c>
      <c r="B9" s="53"/>
      <c r="C9" s="53"/>
      <c r="D9" s="53"/>
      <c r="E9" s="53"/>
      <c r="F9" s="53"/>
      <c r="G9" s="53"/>
      <c r="H9" s="53"/>
    </row>
    <row r="10" spans="1:8">
      <c r="A10" s="50"/>
      <c r="B10" s="50"/>
      <c r="C10" s="50"/>
      <c r="D10" s="50"/>
      <c r="E10" s="50"/>
      <c r="F10" s="50"/>
      <c r="G10" s="50"/>
      <c r="H10" s="50"/>
    </row>
    <row r="11" spans="1:8" ht="15" customHeight="1">
      <c r="A11" s="54" t="s">
        <v>0</v>
      </c>
      <c r="B11" s="54"/>
      <c r="C11" s="54"/>
      <c r="D11" s="54"/>
      <c r="E11" s="54"/>
      <c r="F11" s="54"/>
      <c r="G11" s="54"/>
      <c r="H11" s="42"/>
    </row>
    <row r="12" spans="1:8" ht="15" customHeight="1">
      <c r="A12" s="54"/>
      <c r="B12" s="54"/>
      <c r="C12" s="54"/>
      <c r="D12" s="54"/>
      <c r="E12" s="54"/>
      <c r="F12" s="54"/>
      <c r="G12" s="54"/>
      <c r="H12" s="42"/>
    </row>
    <row r="13" spans="1:8" ht="15" customHeight="1">
      <c r="A13" s="54"/>
      <c r="B13" s="54"/>
      <c r="C13" s="54"/>
      <c r="D13" s="54"/>
      <c r="E13" s="54"/>
      <c r="F13" s="54"/>
      <c r="G13" s="54"/>
      <c r="H13" s="42"/>
    </row>
    <row r="14" spans="1:8" ht="15" customHeight="1">
      <c r="A14" s="54"/>
      <c r="B14" s="54"/>
      <c r="C14" s="54"/>
      <c r="D14" s="54"/>
      <c r="E14" s="54"/>
      <c r="F14" s="54"/>
      <c r="G14" s="54"/>
      <c r="H14" s="42"/>
    </row>
    <row r="15" spans="1:8" ht="51.75" customHeight="1">
      <c r="A15" s="54"/>
      <c r="B15" s="54"/>
      <c r="C15" s="54"/>
      <c r="D15" s="54"/>
      <c r="E15" s="54"/>
      <c r="F15" s="54"/>
      <c r="G15" s="54"/>
      <c r="H15" s="42"/>
    </row>
    <row r="16" spans="1:8" ht="75" customHeight="1">
      <c r="A16" s="55" t="s">
        <v>1</v>
      </c>
      <c r="B16" s="55"/>
      <c r="C16" s="55"/>
      <c r="D16" s="55"/>
      <c r="E16" s="55"/>
      <c r="F16" s="55"/>
      <c r="G16" s="55"/>
      <c r="H16" s="43"/>
    </row>
    <row r="17" spans="1:8" ht="25.9" customHeight="1">
      <c r="A17" s="56" t="s">
        <v>2</v>
      </c>
      <c r="B17" s="56"/>
      <c r="C17" s="56"/>
      <c r="D17" s="56"/>
      <c r="E17" s="56"/>
      <c r="F17" s="56"/>
      <c r="G17" s="56"/>
      <c r="H17" s="44"/>
    </row>
    <row r="18" spans="1:8" ht="18.75">
      <c r="A18" s="33"/>
      <c r="B18" s="33"/>
      <c r="C18" s="33"/>
      <c r="D18" s="33"/>
      <c r="E18" s="33"/>
      <c r="F18" s="33"/>
      <c r="G18" s="33"/>
      <c r="H18" s="33"/>
    </row>
    <row r="19" spans="1:8">
      <c r="A19" s="50"/>
      <c r="B19" s="50"/>
      <c r="C19" s="50"/>
      <c r="D19" s="50"/>
      <c r="E19" s="50"/>
      <c r="F19" s="50"/>
      <c r="G19" s="50"/>
      <c r="H19" s="50"/>
    </row>
    <row r="20" spans="1:8" ht="46.5">
      <c r="A20" s="51" t="s">
        <v>3</v>
      </c>
      <c r="B20" s="51"/>
      <c r="C20" s="51"/>
      <c r="D20" s="52"/>
      <c r="E20" s="52"/>
      <c r="F20" s="52"/>
      <c r="G20" s="52"/>
      <c r="H20" s="52"/>
    </row>
    <row r="21" spans="1:8">
      <c r="D21" s="50"/>
      <c r="E21" s="50"/>
      <c r="F21" s="50"/>
      <c r="G21" s="50"/>
      <c r="H21" s="50"/>
    </row>
  </sheetData>
  <sheetProtection algorithmName="SHA-512" hashValue="Vy/SufznvV3ePDDSJBctJNs5Xc6Sm9ie1KcwU5Mn2XiqGCqQdJfV0ovRxPCUnuG2fjirdfhdFk5vj0qy5gQNuw==" saltValue="oDQqJvILZOL3GvkGdVh/9w==" spinCount="100000" sheet="1" objects="1" scenarios="1"/>
  <mergeCells count="10">
    <mergeCell ref="D21:H21"/>
    <mergeCell ref="A10:H10"/>
    <mergeCell ref="A19:H19"/>
    <mergeCell ref="A1:H8"/>
    <mergeCell ref="A20:C20"/>
    <mergeCell ref="D20:H20"/>
    <mergeCell ref="A9:H9"/>
    <mergeCell ref="A11:G15"/>
    <mergeCell ref="A16:G16"/>
    <mergeCell ref="A17:G17"/>
  </mergeCells>
  <hyperlinks>
    <hyperlink ref="A17:G17" r:id="rId1" display="Click here to open K Screen Order Google Form." xr:uid="{E484BFEA-3C90-4DC9-94C6-1A7F55605F45}"/>
  </hyperlinks>
  <pageMargins left="0.7" right="0.7" top="0.75" bottom="0.75" header="0.3" footer="0.3"/>
  <pageSetup scale="72" fitToHeight="0" orientation="landscape" r:id="rId2"/>
  <headerFooter>
    <oddHeader>&amp;C&amp;F - Page &amp;P</oddHead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447B4E-F68D-4D43-8055-DA17CABE4413}">
          <x14:formula1>
            <xm:f>'District Information'!$A$2:$A$178</xm:f>
          </x14:formula1>
          <xm:sqref>D20:H20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155"/>
  <sheetViews>
    <sheetView zoomScale="78" zoomScaleNormal="78" workbookViewId="0">
      <selection activeCell="A12" sqref="A12"/>
    </sheetView>
  </sheetViews>
  <sheetFormatPr defaultColWidth="8.7109375" defaultRowHeight="18.75"/>
  <cols>
    <col min="1" max="1" width="46.42578125" style="8" customWidth="1"/>
    <col min="2" max="7" width="35.42578125" style="9" customWidth="1"/>
    <col min="8" max="16384" width="8.7109375" style="10"/>
  </cols>
  <sheetData>
    <row r="1" spans="1:7" s="1" customFormat="1" ht="21" customHeight="1">
      <c r="A1" s="50"/>
      <c r="B1" s="50"/>
      <c r="C1" s="50"/>
      <c r="D1" s="50"/>
      <c r="E1" s="50"/>
      <c r="F1" s="50"/>
      <c r="G1" s="50"/>
    </row>
    <row r="2" spans="1:7" s="1" customFormat="1" ht="21" customHeight="1">
      <c r="A2" s="50"/>
      <c r="B2" s="50"/>
      <c r="C2" s="50"/>
      <c r="D2" s="50"/>
      <c r="E2" s="50"/>
      <c r="F2" s="50"/>
      <c r="G2" s="50"/>
    </row>
    <row r="3" spans="1:7" s="1" customFormat="1" ht="21" customHeight="1">
      <c r="A3" s="50"/>
      <c r="B3" s="50"/>
      <c r="C3" s="50"/>
      <c r="D3" s="50"/>
      <c r="E3" s="50"/>
      <c r="F3" s="50"/>
      <c r="G3" s="50"/>
    </row>
    <row r="4" spans="1:7" s="1" customFormat="1" ht="21" customHeight="1">
      <c r="A4" s="50"/>
      <c r="B4" s="50"/>
      <c r="C4" s="50"/>
      <c r="D4" s="50"/>
      <c r="E4" s="50"/>
      <c r="F4" s="50"/>
      <c r="G4" s="50"/>
    </row>
    <row r="5" spans="1:7" s="1" customFormat="1" ht="21" customHeight="1">
      <c r="A5" s="50"/>
      <c r="B5" s="50"/>
      <c r="C5" s="50"/>
      <c r="D5" s="50"/>
      <c r="E5" s="50"/>
      <c r="F5" s="50"/>
      <c r="G5" s="50"/>
    </row>
    <row r="6" spans="1:7" s="1" customFormat="1" ht="21" customHeight="1">
      <c r="A6" s="50"/>
      <c r="B6" s="50"/>
      <c r="C6" s="50"/>
      <c r="D6" s="50"/>
      <c r="E6" s="50"/>
      <c r="F6" s="50"/>
      <c r="G6" s="50"/>
    </row>
    <row r="7" spans="1:7" s="1" customFormat="1" ht="21" customHeight="1">
      <c r="A7" s="50"/>
      <c r="B7" s="50"/>
      <c r="C7" s="50"/>
      <c r="D7" s="50"/>
      <c r="E7" s="50"/>
      <c r="F7" s="50"/>
      <c r="G7" s="50"/>
    </row>
    <row r="8" spans="1:7" s="1" customFormat="1" ht="21" customHeight="1">
      <c r="A8" s="50"/>
      <c r="B8" s="50"/>
      <c r="C8" s="50"/>
      <c r="D8" s="50"/>
      <c r="E8" s="50"/>
      <c r="F8" s="50"/>
      <c r="G8" s="50"/>
    </row>
    <row r="9" spans="1:7" s="1" customFormat="1" ht="45" customHeight="1">
      <c r="A9" s="66" t="s">
        <v>4</v>
      </c>
      <c r="B9" s="66"/>
      <c r="C9" s="66"/>
      <c r="D9" s="66"/>
      <c r="E9" s="66"/>
      <c r="F9" s="66"/>
      <c r="G9" s="66"/>
    </row>
    <row r="10" spans="1:7" s="1" customFormat="1" ht="45" customHeight="1">
      <c r="A10" s="68" t="s">
        <v>5</v>
      </c>
      <c r="B10" s="69"/>
      <c r="C10" s="69"/>
      <c r="D10" s="69"/>
      <c r="E10" s="69"/>
      <c r="F10" s="69"/>
      <c r="G10" s="69"/>
    </row>
    <row r="11" spans="1:7" s="1" customFormat="1" ht="58.9" customHeight="1" thickBot="1">
      <c r="A11" s="64" t="s">
        <v>6</v>
      </c>
      <c r="B11" s="65"/>
      <c r="C11" s="65"/>
      <c r="D11" s="65"/>
      <c r="E11" s="65"/>
      <c r="F11" s="65"/>
      <c r="G11" s="65"/>
    </row>
    <row r="12" spans="1:7" s="1" customFormat="1" ht="27" thickBot="1">
      <c r="A12" s="34" t="s">
        <v>7</v>
      </c>
      <c r="B12" s="57" t="s">
        <v>8</v>
      </c>
      <c r="C12" s="58"/>
      <c r="D12" s="58"/>
      <c r="E12" s="58"/>
      <c r="F12" s="58"/>
      <c r="G12" s="59"/>
    </row>
    <row r="13" spans="1:7" s="1" customFormat="1" ht="14.65" customHeight="1">
      <c r="A13" s="67"/>
      <c r="B13" s="61" t="s">
        <v>9</v>
      </c>
      <c r="C13" s="61" t="s">
        <v>10</v>
      </c>
      <c r="D13" s="61" t="s">
        <v>11</v>
      </c>
      <c r="E13" s="61" t="s">
        <v>12</v>
      </c>
      <c r="F13" s="61" t="s">
        <v>13</v>
      </c>
      <c r="G13" s="61" t="s">
        <v>14</v>
      </c>
    </row>
    <row r="14" spans="1:7" s="1" customFormat="1" ht="14.65" customHeight="1">
      <c r="A14" s="67"/>
      <c r="B14" s="61"/>
      <c r="C14" s="61"/>
      <c r="D14" s="61"/>
      <c r="E14" s="61"/>
      <c r="F14" s="61"/>
      <c r="G14" s="61"/>
    </row>
    <row r="15" spans="1:7" s="1" customFormat="1" ht="45" customHeight="1">
      <c r="A15" s="67"/>
      <c r="B15" s="61"/>
      <c r="C15" s="61"/>
      <c r="D15" s="61"/>
      <c r="E15" s="61"/>
      <c r="F15" s="61"/>
      <c r="G15" s="61"/>
    </row>
    <row r="16" spans="1:7" s="1" customFormat="1" ht="15" customHeight="1">
      <c r="A16" s="27"/>
      <c r="B16" s="61"/>
      <c r="C16" s="61"/>
      <c r="D16" s="61"/>
      <c r="E16" s="62" t="s">
        <v>15</v>
      </c>
      <c r="F16" s="62"/>
      <c r="G16" s="60" t="s">
        <v>16</v>
      </c>
    </row>
    <row r="17" spans="1:8" s="1" customFormat="1" ht="15" customHeight="1">
      <c r="A17" s="27"/>
      <c r="B17" s="61"/>
      <c r="C17" s="61"/>
      <c r="D17" s="61"/>
      <c r="E17" s="62"/>
      <c r="F17" s="62"/>
      <c r="G17" s="60"/>
    </row>
    <row r="18" spans="1:8" s="1" customFormat="1" ht="15" customHeight="1" thickBot="1">
      <c r="A18" s="31"/>
      <c r="B18" s="61"/>
      <c r="C18" s="61"/>
      <c r="D18" s="61"/>
      <c r="E18" s="63"/>
      <c r="F18" s="63"/>
      <c r="G18" s="60"/>
    </row>
    <row r="19" spans="1:8" s="1" customFormat="1" ht="19.5" thickBot="1">
      <c r="A19" s="32" t="s">
        <v>17</v>
      </c>
      <c r="B19" s="30">
        <f>SUM(B20:B150)</f>
        <v>0</v>
      </c>
      <c r="C19" s="30">
        <f t="shared" ref="C19:D19" si="0">SUM(C20:C150)</f>
        <v>0</v>
      </c>
      <c r="D19" s="30">
        <f t="shared" si="0"/>
        <v>0</v>
      </c>
      <c r="E19" s="28"/>
      <c r="F19" s="28">
        <f>SUM(F20:F150)</f>
        <v>0</v>
      </c>
      <c r="G19" s="28">
        <f>COUNTIF(G20:G150,"Yes")</f>
        <v>0</v>
      </c>
      <c r="H19" s="7"/>
    </row>
    <row r="20" spans="1:8">
      <c r="A20" s="13" t="str">
        <f>IFERROR(IF(VLOOKUP(Instructions!$D$20,'District Information'!A:S,19,FALSE)&gt;=(ROW(A20)-19),INDEX('District Information'!AC:AC,MATCH(Instructions!$D$20,'District Information'!U:U,0)+(ROW(A20)-20)),""),"")</f>
        <v/>
      </c>
      <c r="F20" s="9" t="str" cm="1">
        <f t="array" ref="F20">IFERROR(_xlfn.IFS(E20="Yes", (B20+C20)*2, E20="No", "–"),"")</f>
        <v/>
      </c>
    </row>
    <row r="21" spans="1:8">
      <c r="A21" s="13" t="str">
        <f>IFERROR(IF(VLOOKUP(Instructions!$D$20,'District Information'!A:S,19,FALSE)&gt;=(ROW(A21)-19),INDEX('District Information'!AC:AC,MATCH(Instructions!$D$20,'District Information'!U:U,0)+(ROW(A21)-20)),""),"")</f>
        <v/>
      </c>
      <c r="F21" s="9" t="str" cm="1">
        <f t="array" ref="F21">IFERROR(_xlfn.IFS(E21="Yes", (B21+C21)*2, E21="No", "–"),"")</f>
        <v/>
      </c>
    </row>
    <row r="22" spans="1:8">
      <c r="A22" s="13" t="str">
        <f>IFERROR(IF(VLOOKUP(Instructions!$D$20,'District Information'!A:S,19,FALSE)&gt;=(ROW(A22)-19),INDEX('District Information'!AC:AC,MATCH(Instructions!$D$20,'District Information'!U:U,0)+(ROW(A22)-20)),""),"")</f>
        <v/>
      </c>
      <c r="F22" s="9" t="str" cm="1">
        <f t="array" ref="F22">IFERROR(_xlfn.IFS(E22="Yes", (B22+C22)*2, E22="No", "–"),"")</f>
        <v/>
      </c>
    </row>
    <row r="23" spans="1:8">
      <c r="A23" s="13" t="str">
        <f>IFERROR(IF(VLOOKUP(Instructions!$D$20,'District Information'!A:S,19,FALSE)&gt;=(ROW(A23)-19),INDEX('District Information'!AC:AC,MATCH(Instructions!$D$20,'District Information'!U:U,0)+(ROW(A23)-20)),""),"")</f>
        <v/>
      </c>
      <c r="F23" s="9" t="str" cm="1">
        <f t="array" ref="F23">IFERROR(_xlfn.IFS(E23="Yes", (B23+C23)*2, E23="No", "–"),"")</f>
        <v/>
      </c>
    </row>
    <row r="24" spans="1:8">
      <c r="A24" s="13" t="str">
        <f>IFERROR(IF(VLOOKUP(Instructions!$D$20,'District Information'!A:S,19,FALSE)&gt;=(ROW(A24)-19),INDEX('District Information'!AC:AC,MATCH(Instructions!$D$20,'District Information'!U:U,0)+(ROW(A24)-20)),""),"")</f>
        <v/>
      </c>
      <c r="F24" s="9" t="str" cm="1">
        <f t="array" ref="F24">IFERROR(_xlfn.IFS(E24="Yes", (B24+C24)*2, E24="No", "–"),"")</f>
        <v/>
      </c>
    </row>
    <row r="25" spans="1:8">
      <c r="A25" s="13" t="str">
        <f>IFERROR(IF(VLOOKUP(Instructions!$D$20,'District Information'!A:S,19,FALSE)&gt;=(ROW(A25)-19),INDEX('District Information'!AC:AC,MATCH(Instructions!$D$20,'District Information'!U:U,0)+(ROW(A25)-20)),""),"")</f>
        <v/>
      </c>
      <c r="F25" s="9" t="str" cm="1">
        <f t="array" ref="F25">IFERROR(_xlfn.IFS(E25="Yes", (B25+C25)*2, E25="No", "–"),"")</f>
        <v/>
      </c>
    </row>
    <row r="26" spans="1:8">
      <c r="A26" s="13" t="str">
        <f>IFERROR(IF(VLOOKUP(Instructions!$D$20,'District Information'!A:S,19,FALSE)&gt;=(ROW(A26)-19),INDEX('District Information'!AC:AC,MATCH(Instructions!$D$20,'District Information'!U:U,0)+(ROW(A26)-20)),""),"")</f>
        <v/>
      </c>
      <c r="F26" s="9" t="str" cm="1">
        <f t="array" ref="F26">IFERROR(_xlfn.IFS(E26="Yes", (B26+C26)*2, E26="No", "–"),"")</f>
        <v/>
      </c>
    </row>
    <row r="27" spans="1:8">
      <c r="A27" s="13" t="str">
        <f>IFERROR(IF(VLOOKUP(Instructions!$D$20,'District Information'!A:S,19,FALSE)&gt;=(ROW(A27)-19),INDEX('District Information'!AC:AC,MATCH(Instructions!$D$20,'District Information'!U:U,0)+(ROW(A27)-20)),""),"")</f>
        <v/>
      </c>
      <c r="F27" s="9" t="str" cm="1">
        <f t="array" ref="F27">IFERROR(_xlfn.IFS(E27="Yes", (B27+C27)*2, E27="No", "–"),"")</f>
        <v/>
      </c>
    </row>
    <row r="28" spans="1:8">
      <c r="A28" s="13" t="str">
        <f>IFERROR(IF(VLOOKUP(Instructions!$D$20,'District Information'!A:S,19,FALSE)&gt;=(ROW(A28)-19),INDEX('District Information'!AC:AC,MATCH(Instructions!$D$20,'District Information'!U:U,0)+(ROW(A28)-20)),""),"")</f>
        <v/>
      </c>
      <c r="F28" s="9" t="str" cm="1">
        <f t="array" ref="F28">IFERROR(_xlfn.IFS(E28="Yes", (B28+C28)*2, E28="No", "–"),"")</f>
        <v/>
      </c>
    </row>
    <row r="29" spans="1:8">
      <c r="A29" s="13" t="str">
        <f>IFERROR(IF(VLOOKUP(Instructions!$D$20,'District Information'!A:S,19,FALSE)&gt;=(ROW(A29)-19),INDEX('District Information'!AC:AC,MATCH(Instructions!$D$20,'District Information'!U:U,0)+(ROW(A29)-20)),""),"")</f>
        <v/>
      </c>
      <c r="F29" s="9" t="str" cm="1">
        <f t="array" ref="F29">IFERROR(_xlfn.IFS(E29="Yes", (B29+C29)*2, E29="No", "–"),"")</f>
        <v/>
      </c>
    </row>
    <row r="30" spans="1:8">
      <c r="A30" s="13" t="str">
        <f>IFERROR(IF(VLOOKUP(Instructions!$D$20,'District Information'!A:S,19,FALSE)&gt;=(ROW(A30)-19),INDEX('District Information'!AC:AC,MATCH(Instructions!$D$20,'District Information'!U:U,0)+(ROW(A30)-20)),""),"")</f>
        <v/>
      </c>
      <c r="F30" s="9" t="str" cm="1">
        <f t="array" ref="F30">IFERROR(_xlfn.IFS(E30="Yes", (B30+C30)*2, E30="No", "–"),"")</f>
        <v/>
      </c>
    </row>
    <row r="31" spans="1:8">
      <c r="A31" s="13" t="str">
        <f>IFERROR(IF(VLOOKUP(Instructions!$D$20,'District Information'!A:S,19,FALSE)&gt;=(ROW(A31)-19),INDEX('District Information'!AC:AC,MATCH(Instructions!$D$20,'District Information'!U:U,0)+(ROW(A31)-20)),""),"")</f>
        <v/>
      </c>
      <c r="F31" s="9" t="str" cm="1">
        <f t="array" ref="F31">IFERROR(_xlfn.IFS(E31="Yes", (B31+C31)*2, E31="No", "–"),"")</f>
        <v/>
      </c>
    </row>
    <row r="32" spans="1:8">
      <c r="A32" s="13" t="str">
        <f>IFERROR(IF(VLOOKUP(Instructions!$D$20,'District Information'!A:S,19,FALSE)&gt;=(ROW(A32)-19),INDEX('District Information'!AC:AC,MATCH(Instructions!$D$20,'District Information'!U:U,0)+(ROW(A32)-20)),""),"")</f>
        <v/>
      </c>
      <c r="F32" s="9" t="str" cm="1">
        <f t="array" ref="F32">IFERROR(_xlfn.IFS(E32="Yes", (B32+C32)*2, E32="No", "–"),"")</f>
        <v/>
      </c>
    </row>
    <row r="33" spans="1:6">
      <c r="A33" s="13" t="str">
        <f>IFERROR(IF(VLOOKUP(Instructions!$D$20,'District Information'!A:S,19,FALSE)&gt;=(ROW(A33)-19),INDEX('District Information'!AC:AC,MATCH(Instructions!$D$20,'District Information'!U:U,0)+(ROW(A33)-20)),""),"")</f>
        <v/>
      </c>
      <c r="F33" s="9" t="str" cm="1">
        <f t="array" ref="F33">IFERROR(_xlfn.IFS(E33="Yes", (B33+C33)*2, E33="No", "–"),"")</f>
        <v/>
      </c>
    </row>
    <row r="34" spans="1:6">
      <c r="A34" s="13" t="str">
        <f>IFERROR(IF(VLOOKUP(Instructions!$D$20,'District Information'!A:S,19,FALSE)&gt;=(ROW(A34)-19),INDEX('District Information'!AC:AC,MATCH(Instructions!$D$20,'District Information'!U:U,0)+(ROW(A34)-20)),""),"")</f>
        <v/>
      </c>
      <c r="F34" s="9" t="str" cm="1">
        <f t="array" ref="F34">IFERROR(_xlfn.IFS(E34="Yes", (B34+C34)*2, E34="No", "–"),"")</f>
        <v/>
      </c>
    </row>
    <row r="35" spans="1:6">
      <c r="A35" s="13" t="str">
        <f>IFERROR(IF(VLOOKUP(Instructions!$D$20,'District Information'!A:S,19,FALSE)&gt;=(ROW(A35)-19),INDEX('District Information'!AC:AC,MATCH(Instructions!$D$20,'District Information'!U:U,0)+(ROW(A35)-20)),""),"")</f>
        <v/>
      </c>
      <c r="F35" s="9" t="str" cm="1">
        <f t="array" ref="F35">IFERROR(_xlfn.IFS(E35="Yes", (B35+C35)*2, E35="No", "–"),"")</f>
        <v/>
      </c>
    </row>
    <row r="36" spans="1:6">
      <c r="A36" s="13" t="str">
        <f>IFERROR(IF(VLOOKUP(Instructions!$D$20,'District Information'!A:S,19,FALSE)&gt;=(ROW(A36)-19),INDEX('District Information'!AC:AC,MATCH(Instructions!$D$20,'District Information'!U:U,0)+(ROW(A36)-20)),""),"")</f>
        <v/>
      </c>
      <c r="F36" s="9" t="str" cm="1">
        <f t="array" ref="F36">IFERROR(_xlfn.IFS(E36="Yes", (B36+C36)*2, E36="No", "–"),"")</f>
        <v/>
      </c>
    </row>
    <row r="37" spans="1:6">
      <c r="A37" s="13" t="str">
        <f>IFERROR(IF(VLOOKUP(Instructions!$D$20,'District Information'!A:S,19,FALSE)&gt;=(ROW(A37)-19),INDEX('District Information'!AC:AC,MATCH(Instructions!$D$20,'District Information'!U:U,0)+(ROW(A37)-20)),""),"")</f>
        <v/>
      </c>
      <c r="F37" s="9" t="str" cm="1">
        <f t="array" ref="F37">IFERROR(_xlfn.IFS(E37="Yes", (B37+C37)*2, E37="No", "–"),"")</f>
        <v/>
      </c>
    </row>
    <row r="38" spans="1:6">
      <c r="A38" s="13" t="str">
        <f>IFERROR(IF(VLOOKUP(Instructions!$D$20,'District Information'!A:S,19,FALSE)&gt;=(ROW(A38)-19),INDEX('District Information'!AC:AC,MATCH(Instructions!$D$20,'District Information'!U:U,0)+(ROW(A38)-20)),""),"")</f>
        <v/>
      </c>
      <c r="F38" s="9" t="str" cm="1">
        <f t="array" ref="F38">IFERROR(_xlfn.IFS(E38="Yes", (B38+C38)*2, E38="No", "–"),"")</f>
        <v/>
      </c>
    </row>
    <row r="39" spans="1:6">
      <c r="A39" s="13" t="str">
        <f>IFERROR(IF(VLOOKUP(Instructions!$D$20,'District Information'!A:S,19,FALSE)&gt;=(ROW(A39)-19),INDEX('District Information'!AC:AC,MATCH(Instructions!$D$20,'District Information'!U:U,0)+(ROW(A39)-20)),""),"")</f>
        <v/>
      </c>
      <c r="F39" s="9" t="str" cm="1">
        <f t="array" ref="F39">IFERROR(_xlfn.IFS(E39="Yes", (B39+C39)*2, E39="No", "–"),"")</f>
        <v/>
      </c>
    </row>
    <row r="40" spans="1:6">
      <c r="A40" s="13" t="str">
        <f>IFERROR(IF(VLOOKUP(Instructions!$D$20,'District Information'!A:S,19,FALSE)&gt;=(ROW(A40)-19),INDEX('District Information'!AC:AC,MATCH(Instructions!$D$20,'District Information'!U:U,0)+(ROW(A40)-20)),""),"")</f>
        <v/>
      </c>
      <c r="F40" s="9" t="str" cm="1">
        <f t="array" ref="F40">IFERROR(_xlfn.IFS(E40="Yes", (B40+C40)*2, E40="No", "–"),"")</f>
        <v/>
      </c>
    </row>
    <row r="41" spans="1:6">
      <c r="A41" s="13" t="str">
        <f>IFERROR(IF(VLOOKUP(Instructions!$D$20,'District Information'!A:S,19,FALSE)&gt;=(ROW(A41)-19),INDEX('District Information'!AC:AC,MATCH(Instructions!$D$20,'District Information'!U:U,0)+(ROW(A41)-20)),""),"")</f>
        <v/>
      </c>
      <c r="F41" s="9" t="str" cm="1">
        <f t="array" ref="F41">IFERROR(_xlfn.IFS(E41="Yes", (B41+C41)*2, E41="No", "–"),"")</f>
        <v/>
      </c>
    </row>
    <row r="42" spans="1:6">
      <c r="A42" s="13" t="str">
        <f>IFERROR(IF(VLOOKUP(Instructions!$D$20,'District Information'!A:S,19,FALSE)&gt;=(ROW(A42)-19),INDEX('District Information'!AC:AC,MATCH(Instructions!$D$20,'District Information'!U:U,0)+(ROW(A42)-20)),""),"")</f>
        <v/>
      </c>
      <c r="F42" s="9" t="str" cm="1">
        <f t="array" ref="F42">IFERROR(_xlfn.IFS(E42="Yes", (B42+C42)*2, E42="No", "–"),"")</f>
        <v/>
      </c>
    </row>
    <row r="43" spans="1:6">
      <c r="A43" s="13" t="str">
        <f>IFERROR(IF(VLOOKUP(Instructions!$D$20,'District Information'!A:S,19,FALSE)&gt;=(ROW(A43)-19),INDEX('District Information'!AC:AC,MATCH(Instructions!$D$20,'District Information'!U:U,0)+(ROW(A43)-20)),""),"")</f>
        <v/>
      </c>
      <c r="F43" s="9" t="str" cm="1">
        <f t="array" ref="F43">IFERROR(_xlfn.IFS(E43="Yes", (B43+C43)*2, E43="No", "–"),"")</f>
        <v/>
      </c>
    </row>
    <row r="44" spans="1:6">
      <c r="A44" s="13" t="str">
        <f>IFERROR(IF(VLOOKUP(Instructions!$D$20,'District Information'!A:S,19,FALSE)&gt;=(ROW(A44)-19),INDEX('District Information'!AC:AC,MATCH(Instructions!$D$20,'District Information'!U:U,0)+(ROW(A44)-20)),""),"")</f>
        <v/>
      </c>
      <c r="F44" s="9" t="str" cm="1">
        <f t="array" ref="F44">IFERROR(_xlfn.IFS(E44="Yes", (B44+C44)*2, E44="No", "–"),"")</f>
        <v/>
      </c>
    </row>
    <row r="45" spans="1:6">
      <c r="A45" s="13" t="str">
        <f>IFERROR(IF(VLOOKUP(Instructions!$D$20,'District Information'!A:S,19,FALSE)&gt;=(ROW(A45)-19),INDEX('District Information'!AC:AC,MATCH(Instructions!$D$20,'District Information'!U:U,0)+(ROW(A45)-20)),""),"")</f>
        <v/>
      </c>
      <c r="F45" s="9" t="str" cm="1">
        <f t="array" ref="F45">IFERROR(_xlfn.IFS(E45="Yes", (B45+C45)*2, E45="No", "–"),"")</f>
        <v/>
      </c>
    </row>
    <row r="46" spans="1:6">
      <c r="A46" s="13" t="str">
        <f>IFERROR(IF(VLOOKUP(Instructions!$D$20,'District Information'!A:S,19,FALSE)&gt;=(ROW(A46)-19),INDEX('District Information'!AC:AC,MATCH(Instructions!$D$20,'District Information'!U:U,0)+(ROW(A46)-20)),""),"")</f>
        <v/>
      </c>
      <c r="F46" s="9" t="str" cm="1">
        <f t="array" ref="F46">IFERROR(_xlfn.IFS(E46="Yes", (B46+C46)*2, E46="No", "–"),"")</f>
        <v/>
      </c>
    </row>
    <row r="47" spans="1:6">
      <c r="A47" s="13" t="str">
        <f>IFERROR(IF(VLOOKUP(Instructions!$D$20,'District Information'!A:S,19,FALSE)&gt;=(ROW(A47)-19),INDEX('District Information'!AC:AC,MATCH(Instructions!$D$20,'District Information'!U:U,0)+(ROW(A47)-20)),""),"")</f>
        <v/>
      </c>
      <c r="F47" s="9" t="str" cm="1">
        <f t="array" ref="F47">IFERROR(_xlfn.IFS(E47="Yes", (B47+C47)*2, E47="No", "–"),"")</f>
        <v/>
      </c>
    </row>
    <row r="48" spans="1:6">
      <c r="A48" s="13" t="str">
        <f>IFERROR(IF(VLOOKUP(Instructions!$D$20,'District Information'!A:S,19,FALSE)&gt;=(ROW(A48)-19),INDEX('District Information'!AC:AC,MATCH(Instructions!$D$20,'District Information'!U:U,0)+(ROW(A48)-20)),""),"")</f>
        <v/>
      </c>
      <c r="F48" s="9" t="str" cm="1">
        <f t="array" ref="F48">IFERROR(_xlfn.IFS(E48="Yes", (B48+C48)*2, E48="No", "–"),"")</f>
        <v/>
      </c>
    </row>
    <row r="49" spans="1:6">
      <c r="A49" s="13" t="str">
        <f>IFERROR(IF(VLOOKUP(Instructions!$D$20,'District Information'!A:S,19,FALSE)&gt;=(ROW(A49)-19),INDEX('District Information'!AC:AC,MATCH(Instructions!$D$20,'District Information'!U:U,0)+(ROW(A49)-20)),""),"")</f>
        <v/>
      </c>
      <c r="F49" s="9" t="str" cm="1">
        <f t="array" ref="F49">IFERROR(_xlfn.IFS(E49="Yes", (B49+C49)*2, E49="No", "–"),"")</f>
        <v/>
      </c>
    </row>
    <row r="50" spans="1:6">
      <c r="A50" s="13" t="str">
        <f>IFERROR(IF(VLOOKUP(Instructions!$D$20,'District Information'!A:S,19,FALSE)&gt;=(ROW(A50)-19),INDEX('District Information'!AC:AC,MATCH(Instructions!$D$20,'District Information'!U:U,0)+(ROW(A50)-20)),""),"")</f>
        <v/>
      </c>
      <c r="F50" s="9" t="str" cm="1">
        <f t="array" ref="F50">IFERROR(_xlfn.IFS(E50="Yes", (B50+C50)*2, E50="No", "–"),"")</f>
        <v/>
      </c>
    </row>
    <row r="51" spans="1:6">
      <c r="A51" s="13" t="str">
        <f>IFERROR(IF(VLOOKUP(Instructions!$D$20,'District Information'!A:S,19,FALSE)&gt;=(ROW(A51)-19),INDEX('District Information'!AC:AC,MATCH(Instructions!$D$20,'District Information'!U:U,0)+(ROW(A51)-20)),""),"")</f>
        <v/>
      </c>
      <c r="F51" s="9" t="str" cm="1">
        <f t="array" ref="F51">IFERROR(_xlfn.IFS(E51="Yes", (B51+C51)*2, E51="No", "–"),"")</f>
        <v/>
      </c>
    </row>
    <row r="52" spans="1:6">
      <c r="A52" s="13" t="str">
        <f>IFERROR(IF(VLOOKUP(Instructions!$D$20,'District Information'!A:S,19,FALSE)&gt;=(ROW(A52)-19),INDEX('District Information'!AC:AC,MATCH(Instructions!$D$20,'District Information'!U:U,0)+(ROW(A52)-20)),""),"")</f>
        <v/>
      </c>
      <c r="F52" s="9" t="str" cm="1">
        <f t="array" ref="F52">IFERROR(_xlfn.IFS(E52="Yes", (B52+C52)*2, E52="No", "–"),"")</f>
        <v/>
      </c>
    </row>
    <row r="53" spans="1:6">
      <c r="A53" s="13" t="str">
        <f>IFERROR(IF(VLOOKUP(Instructions!$D$20,'District Information'!A:S,19,FALSE)&gt;=(ROW(A53)-19),INDEX('District Information'!AC:AC,MATCH(Instructions!$D$20,'District Information'!U:U,0)+(ROW(A53)-20)),""),"")</f>
        <v/>
      </c>
      <c r="F53" s="9" t="str" cm="1">
        <f t="array" ref="F53">IFERROR(_xlfn.IFS(E53="Yes", (B53+C53)*2, E53="No", "–"),"")</f>
        <v/>
      </c>
    </row>
    <row r="54" spans="1:6">
      <c r="A54" s="13" t="str">
        <f>IFERROR(IF(VLOOKUP(Instructions!$D$20,'District Information'!A:S,19,FALSE)&gt;=(ROW(A54)-19),INDEX('District Information'!AC:AC,MATCH(Instructions!$D$20,'District Information'!U:U,0)+(ROW(A54)-20)),""),"")</f>
        <v/>
      </c>
      <c r="F54" s="9" t="str" cm="1">
        <f t="array" ref="F54">IFERROR(_xlfn.IFS(E54="Yes", (B54+C54)*2, E54="No", "–"),"")</f>
        <v/>
      </c>
    </row>
    <row r="55" spans="1:6">
      <c r="A55" s="13" t="str">
        <f>IFERROR(IF(VLOOKUP(Instructions!$D$20,'District Information'!A:S,19,FALSE)&gt;=(ROW(A55)-19),INDEX('District Information'!AC:AC,MATCH(Instructions!$D$20,'District Information'!U:U,0)+(ROW(A55)-20)),""),"")</f>
        <v/>
      </c>
      <c r="F55" s="9" t="str" cm="1">
        <f t="array" ref="F55">IFERROR(_xlfn.IFS(E55="Yes", (B55+C55)*2, E55="No", "–"),"")</f>
        <v/>
      </c>
    </row>
    <row r="56" spans="1:6">
      <c r="A56" s="13" t="str">
        <f>IFERROR(IF(VLOOKUP(Instructions!$D$20,'District Information'!A:S,19,FALSE)&gt;=(ROW(A56)-19),INDEX('District Information'!AC:AC,MATCH(Instructions!$D$20,'District Information'!U:U,0)+(ROW(A56)-20)),""),"")</f>
        <v/>
      </c>
      <c r="F56" s="9" t="str" cm="1">
        <f t="array" ref="F56">IFERROR(_xlfn.IFS(E56="Yes", (B56+C56)*2, E56="No", "–"),"")</f>
        <v/>
      </c>
    </row>
    <row r="57" spans="1:6">
      <c r="A57" s="13" t="str">
        <f>IFERROR(IF(VLOOKUP(Instructions!$D$20,'District Information'!A:S,19,FALSE)&gt;=(ROW(A57)-19),INDEX('District Information'!AC:AC,MATCH(Instructions!$D$20,'District Information'!U:U,0)+(ROW(A57)-20)),""),"")</f>
        <v/>
      </c>
      <c r="F57" s="9" t="str" cm="1">
        <f t="array" ref="F57">IFERROR(_xlfn.IFS(E57="Yes", (B57+C57)*2, E57="No", "–"),"")</f>
        <v/>
      </c>
    </row>
    <row r="58" spans="1:6">
      <c r="A58" s="13" t="str">
        <f>IFERROR(IF(VLOOKUP(Instructions!$D$20,'District Information'!A:S,19,FALSE)&gt;=(ROW(A58)-19),INDEX('District Information'!AC:AC,MATCH(Instructions!$D$20,'District Information'!U:U,0)+(ROW(A58)-20)),""),"")</f>
        <v/>
      </c>
      <c r="F58" s="9" t="str" cm="1">
        <f t="array" ref="F58">IFERROR(_xlfn.IFS(E58="Yes", (B58+C58)*2, E58="No", "–"),"")</f>
        <v/>
      </c>
    </row>
    <row r="59" spans="1:6">
      <c r="A59" s="13" t="str">
        <f>IFERROR(IF(VLOOKUP(Instructions!$D$20,'District Information'!A:S,19,FALSE)&gt;=(ROW(A59)-19),INDEX('District Information'!AC:AC,MATCH(Instructions!$D$20,'District Information'!U:U,0)+(ROW(A59)-20)),""),"")</f>
        <v/>
      </c>
      <c r="F59" s="9" t="str" cm="1">
        <f t="array" ref="F59">IFERROR(_xlfn.IFS(E59="Yes", (B59+C59)*2, E59="No", "–"),"")</f>
        <v/>
      </c>
    </row>
    <row r="60" spans="1:6">
      <c r="A60" s="13" t="str">
        <f>IFERROR(IF(VLOOKUP(Instructions!$D$20,'District Information'!A:S,19,FALSE)&gt;=(ROW(A60)-19),INDEX('District Information'!AC:AC,MATCH(Instructions!$D$20,'District Information'!U:U,0)+(ROW(A60)-20)),""),"")</f>
        <v/>
      </c>
      <c r="F60" s="9" t="str" cm="1">
        <f t="array" ref="F60">IFERROR(_xlfn.IFS(E60="Yes", (B60+C60)*2, E60="No", "–"),"")</f>
        <v/>
      </c>
    </row>
    <row r="61" spans="1:6">
      <c r="A61" s="13" t="str">
        <f>IFERROR(IF(VLOOKUP(Instructions!$D$20,'District Information'!A:S,19,FALSE)&gt;=(ROW(A61)-19),INDEX('District Information'!AC:AC,MATCH(Instructions!$D$20,'District Information'!U:U,0)+(ROW(A61)-20)),""),"")</f>
        <v/>
      </c>
      <c r="F61" s="9" t="str" cm="1">
        <f t="array" ref="F61">IFERROR(_xlfn.IFS(E61="Yes", (B61+C61)*2, E61="No", "–"),"")</f>
        <v/>
      </c>
    </row>
    <row r="62" spans="1:6">
      <c r="A62" s="13" t="str">
        <f>IFERROR(IF(VLOOKUP(Instructions!$D$20,'District Information'!A:S,19,FALSE)&gt;=(ROW(A62)-19),INDEX('District Information'!AC:AC,MATCH(Instructions!$D$20,'District Information'!U:U,0)+(ROW(A62)-20)),""),"")</f>
        <v/>
      </c>
      <c r="F62" s="9" t="str" cm="1">
        <f t="array" ref="F62">IFERROR(_xlfn.IFS(E62="Yes", (B62+C62)*2, E62="No", "–"),"")</f>
        <v/>
      </c>
    </row>
    <row r="63" spans="1:6">
      <c r="A63" s="13" t="str">
        <f>IFERROR(IF(VLOOKUP(Instructions!$D$20,'District Information'!A:S,19,FALSE)&gt;=(ROW(A63)-19),INDEX('District Information'!AC:AC,MATCH(Instructions!$D$20,'District Information'!U:U,0)+(ROW(A63)-20)),""),"")</f>
        <v/>
      </c>
      <c r="F63" s="9" t="str" cm="1">
        <f t="array" ref="F63">IFERROR(_xlfn.IFS(E63="Yes", (B63+C63)*2, E63="No", "–"),"")</f>
        <v/>
      </c>
    </row>
    <row r="64" spans="1:6">
      <c r="A64" s="13" t="str">
        <f>IFERROR(IF(VLOOKUP(Instructions!$D$20,'District Information'!A:S,19,FALSE)&gt;=(ROW(A64)-19),INDEX('District Information'!AC:AC,MATCH(Instructions!$D$20,'District Information'!U:U,0)+(ROW(A64)-20)),""),"")</f>
        <v/>
      </c>
      <c r="F64" s="9" t="str" cm="1">
        <f t="array" ref="F64">IFERROR(_xlfn.IFS(E64="Yes", (B64+C64)*2, E64="No", "–"),"")</f>
        <v/>
      </c>
    </row>
    <row r="65" spans="1:6">
      <c r="A65" s="13" t="str">
        <f>IFERROR(IF(VLOOKUP(Instructions!$D$20,'District Information'!A:S,19,FALSE)&gt;=(ROW(A65)-19),INDEX('District Information'!AC:AC,MATCH(Instructions!$D$20,'District Information'!U:U,0)+(ROW(A65)-20)),""),"")</f>
        <v/>
      </c>
      <c r="F65" s="9" t="str" cm="1">
        <f t="array" ref="F65">IFERROR(_xlfn.IFS(E65="Yes", (B65+C65)*2, E65="No", "–"),"")</f>
        <v/>
      </c>
    </row>
    <row r="66" spans="1:6">
      <c r="A66" s="13" t="str">
        <f>IFERROR(IF(VLOOKUP(Instructions!$D$20,'District Information'!A:S,19,FALSE)&gt;=(ROW(A66)-19),INDEX('District Information'!AC:AC,MATCH(Instructions!$D$20,'District Information'!U:U,0)+(ROW(A66)-20)),""),"")</f>
        <v/>
      </c>
      <c r="F66" s="9" t="str" cm="1">
        <f t="array" ref="F66">IFERROR(_xlfn.IFS(E66="Yes", (B66+C66)*2, E66="No", "–"),"")</f>
        <v/>
      </c>
    </row>
    <row r="67" spans="1:6">
      <c r="A67" s="13" t="str">
        <f>IFERROR(IF(VLOOKUP(Instructions!$D$20,'District Information'!A:S,19,FALSE)&gt;=(ROW(A67)-19),INDEX('District Information'!AC:AC,MATCH(Instructions!$D$20,'District Information'!U:U,0)+(ROW(A67)-20)),""),"")</f>
        <v/>
      </c>
      <c r="F67" s="9" t="str" cm="1">
        <f t="array" ref="F67">IFERROR(_xlfn.IFS(E67="Yes", (B67+C67)*2, E67="No", "–"),"")</f>
        <v/>
      </c>
    </row>
    <row r="68" spans="1:6">
      <c r="A68" s="13" t="str">
        <f>IFERROR(IF(VLOOKUP(Instructions!$D$20,'District Information'!A:S,19,FALSE)&gt;=(ROW(A68)-19),INDEX('District Information'!AC:AC,MATCH(Instructions!$D$20,'District Information'!U:U,0)+(ROW(A68)-20)),""),"")</f>
        <v/>
      </c>
      <c r="F68" s="9" t="str" cm="1">
        <f t="array" ref="F68">IFERROR(_xlfn.IFS(E68="Yes", (B68+C68)*2, E68="No", "–"),"")</f>
        <v/>
      </c>
    </row>
    <row r="69" spans="1:6">
      <c r="A69" s="13" t="str">
        <f>IFERROR(IF(VLOOKUP(Instructions!$D$20,'District Information'!A:S,19,FALSE)&gt;=(ROW(A69)-19),INDEX('District Information'!AC:AC,MATCH(Instructions!$D$20,'District Information'!U:U,0)+(ROW(A69)-20)),""),"")</f>
        <v/>
      </c>
      <c r="F69" s="9" t="str" cm="1">
        <f t="array" ref="F69">IFERROR(_xlfn.IFS(E69="Yes", (B69+C69)*2, E69="No", "–"),"")</f>
        <v/>
      </c>
    </row>
    <row r="70" spans="1:6">
      <c r="A70" s="13" t="str">
        <f>IFERROR(IF(VLOOKUP(Instructions!$D$20,'District Information'!A:S,19,FALSE)&gt;=(ROW(A70)-19),INDEX('District Information'!AC:AC,MATCH(Instructions!$D$20,'District Information'!U:U,0)+(ROW(A70)-20)),""),"")</f>
        <v/>
      </c>
      <c r="F70" s="9" t="str" cm="1">
        <f t="array" ref="F70">IFERROR(_xlfn.IFS(E70="Yes", (B70+C70)*2, E70="No", "–"),"")</f>
        <v/>
      </c>
    </row>
    <row r="71" spans="1:6">
      <c r="A71" s="13" t="str">
        <f>IFERROR(IF(VLOOKUP(Instructions!$D$20,'District Information'!A:S,19,FALSE)&gt;=(ROW(A71)-19),INDEX('District Information'!AC:AC,MATCH(Instructions!$D$20,'District Information'!U:U,0)+(ROW(A71)-20)),""),"")</f>
        <v/>
      </c>
      <c r="F71" s="9" t="str" cm="1">
        <f t="array" ref="F71">IFERROR(_xlfn.IFS(E71="Yes", (B71+C71)*2, E71="No", "–"),"")</f>
        <v/>
      </c>
    </row>
    <row r="72" spans="1:6">
      <c r="A72" s="13" t="str">
        <f>IFERROR(IF(VLOOKUP(Instructions!$D$20,'District Information'!A:S,19,FALSE)&gt;=(ROW(A72)-19),INDEX('District Information'!AC:AC,MATCH(Instructions!$D$20,'District Information'!U:U,0)+(ROW(A72)-20)),""),"")</f>
        <v/>
      </c>
      <c r="F72" s="9" t="str" cm="1">
        <f t="array" ref="F72">IFERROR(_xlfn.IFS(E72="Yes", (B72+C72)*2, E72="No", "–"),"")</f>
        <v/>
      </c>
    </row>
    <row r="73" spans="1:6">
      <c r="A73" s="13" t="str">
        <f>IFERROR(IF(VLOOKUP(Instructions!$D$20,'District Information'!A:S,19,FALSE)&gt;=(ROW(A73)-19),INDEX('District Information'!AC:AC,MATCH(Instructions!$D$20,'District Information'!U:U,0)+(ROW(A73)-20)),""),"")</f>
        <v/>
      </c>
      <c r="F73" s="9" t="str" cm="1">
        <f t="array" ref="F73">IFERROR(_xlfn.IFS(E73="Yes", (B73+C73)*2, E73="No", "–"),"")</f>
        <v/>
      </c>
    </row>
    <row r="74" spans="1:6">
      <c r="A74" s="13" t="str">
        <f>IFERROR(IF(VLOOKUP(Instructions!$D$20,'District Information'!A:S,19,FALSE)&gt;=(ROW(A74)-19),INDEX('District Information'!AC:AC,MATCH(Instructions!$D$20,'District Information'!U:U,0)+(ROW(A74)-20)),""),"")</f>
        <v/>
      </c>
      <c r="F74" s="9" t="str" cm="1">
        <f t="array" ref="F74">IFERROR(_xlfn.IFS(E74="Yes", (B74+C74)*2, E74="No", "–"),"")</f>
        <v/>
      </c>
    </row>
    <row r="75" spans="1:6">
      <c r="A75" s="13" t="str">
        <f>IFERROR(IF(VLOOKUP(Instructions!$D$20,'District Information'!A:S,19,FALSE)&gt;=(ROW(A75)-19),INDEX('District Information'!AC:AC,MATCH(Instructions!$D$20,'District Information'!U:U,0)+(ROW(A75)-20)),""),"")</f>
        <v/>
      </c>
      <c r="F75" s="9" t="str" cm="1">
        <f t="array" ref="F75">IFERROR(_xlfn.IFS(E75="Yes", (B75+C75)*2, E75="No", "–"),"")</f>
        <v/>
      </c>
    </row>
    <row r="76" spans="1:6">
      <c r="A76" s="13" t="str">
        <f>IFERROR(IF(VLOOKUP(Instructions!$D$20,'District Information'!A:S,19,FALSE)&gt;=(ROW(A76)-19),INDEX('District Information'!AC:AC,MATCH(Instructions!$D$20,'District Information'!U:U,0)+(ROW(A76)-20)),""),"")</f>
        <v/>
      </c>
      <c r="F76" s="9" t="str" cm="1">
        <f t="array" ref="F76">IFERROR(_xlfn.IFS(E76="Yes", (B76+C76)*2, E76="No", "–"),"")</f>
        <v/>
      </c>
    </row>
    <row r="77" spans="1:6">
      <c r="A77" s="13" t="str">
        <f>IFERROR(IF(VLOOKUP(Instructions!$D$20,'District Information'!A:S,19,FALSE)&gt;=(ROW(A77)-19),INDEX('District Information'!AC:AC,MATCH(Instructions!$D$20,'District Information'!U:U,0)+(ROW(A77)-20)),""),"")</f>
        <v/>
      </c>
      <c r="F77" s="9" t="str" cm="1">
        <f t="array" ref="F77">IFERROR(_xlfn.IFS(E77="Yes", (B77+C77)*2, E77="No", "–"),"")</f>
        <v/>
      </c>
    </row>
    <row r="78" spans="1:6">
      <c r="A78" s="13" t="str">
        <f>IFERROR(IF(VLOOKUP(Instructions!$D$20,'District Information'!A:S,19,FALSE)&gt;=(ROW(A78)-19),INDEX('District Information'!AC:AC,MATCH(Instructions!$D$20,'District Information'!U:U,0)+(ROW(A78)-20)),""),"")</f>
        <v/>
      </c>
      <c r="F78" s="9" t="str" cm="1">
        <f t="array" ref="F78">IFERROR(_xlfn.IFS(E78="Yes", (B78+C78)*2, E78="No", "–"),"")</f>
        <v/>
      </c>
    </row>
    <row r="79" spans="1:6">
      <c r="A79" s="13" t="str">
        <f>IFERROR(IF(VLOOKUP(Instructions!$D$20,'District Information'!A:S,19,FALSE)&gt;=(ROW(A79)-19),INDEX('District Information'!AC:AC,MATCH(Instructions!$D$20,'District Information'!U:U,0)+(ROW(A79)-20)),""),"")</f>
        <v/>
      </c>
      <c r="F79" s="9" t="str" cm="1">
        <f t="array" ref="F79">IFERROR(_xlfn.IFS(E79="Yes", (B79+C79)*2, E79="No", "–"),"")</f>
        <v/>
      </c>
    </row>
    <row r="80" spans="1:6">
      <c r="A80" s="13" t="str">
        <f>IFERROR(IF(VLOOKUP(Instructions!$D$20,'District Information'!A:S,19,FALSE)&gt;=(ROW(A80)-19),INDEX('District Information'!AC:AC,MATCH(Instructions!$D$20,'District Information'!U:U,0)+(ROW(A80)-20)),""),"")</f>
        <v/>
      </c>
      <c r="F80" s="9" t="str" cm="1">
        <f t="array" ref="F80">IFERROR(_xlfn.IFS(E80="Yes", (B80+C80)*2, E80="No", "–"),"")</f>
        <v/>
      </c>
    </row>
    <row r="81" spans="1:6">
      <c r="A81" s="13" t="str">
        <f>IFERROR(IF(VLOOKUP(Instructions!$D$20,'District Information'!A:S,19,FALSE)&gt;=(ROW(A81)-19),INDEX('District Information'!AC:AC,MATCH(Instructions!$D$20,'District Information'!U:U,0)+(ROW(A81)-20)),""),"")</f>
        <v/>
      </c>
      <c r="F81" s="9" t="str" cm="1">
        <f t="array" ref="F81">IFERROR(_xlfn.IFS(E81="Yes", (B81+C81)*2, E81="No", "–"),"")</f>
        <v/>
      </c>
    </row>
    <row r="82" spans="1:6">
      <c r="A82" s="13" t="str">
        <f>IFERROR(IF(VLOOKUP(Instructions!$D$20,'District Information'!A:S,19,FALSE)&gt;=(ROW(A82)-19),INDEX('District Information'!AC:AC,MATCH(Instructions!$D$20,'District Information'!U:U,0)+(ROW(A82)-20)),""),"")</f>
        <v/>
      </c>
      <c r="F82" s="9" t="str" cm="1">
        <f t="array" ref="F82">IFERROR(_xlfn.IFS(E82="Yes", (B82+C82)*2, E82="No", "–"),"")</f>
        <v/>
      </c>
    </row>
    <row r="83" spans="1:6">
      <c r="A83" s="13" t="str">
        <f>IFERROR(IF(VLOOKUP(Instructions!$D$20,'District Information'!A:S,19,FALSE)&gt;=(ROW(A83)-19),INDEX('District Information'!AC:AC,MATCH(Instructions!$D$20,'District Information'!U:U,0)+(ROW(A83)-20)),""),"")</f>
        <v/>
      </c>
      <c r="F83" s="9" t="str" cm="1">
        <f t="array" ref="F83">IFERROR(_xlfn.IFS(E83="Yes", (B83+C83)*2, E83="No", "–"),"")</f>
        <v/>
      </c>
    </row>
    <row r="84" spans="1:6">
      <c r="A84" s="13" t="str">
        <f>IFERROR(IF(VLOOKUP(Instructions!$D$20,'District Information'!A:S,19,FALSE)&gt;=(ROW(A84)-19),INDEX('District Information'!AC:AC,MATCH(Instructions!$D$20,'District Information'!U:U,0)+(ROW(A84)-20)),""),"")</f>
        <v/>
      </c>
      <c r="F84" s="9" t="str" cm="1">
        <f t="array" ref="F84">IFERROR(_xlfn.IFS(E84="Yes", (B84+C84)*2, E84="No", "–"),"")</f>
        <v/>
      </c>
    </row>
    <row r="85" spans="1:6">
      <c r="A85" s="13" t="str">
        <f>IFERROR(IF(VLOOKUP(Instructions!$D$20,'District Information'!A:S,19,FALSE)&gt;=(ROW(A85)-19),INDEX('District Information'!AC:AC,MATCH(Instructions!$D$20,'District Information'!U:U,0)+(ROW(A85)-20)),""),"")</f>
        <v/>
      </c>
      <c r="F85" s="9" t="str" cm="1">
        <f t="array" ref="F85">IFERROR(_xlfn.IFS(E85="Yes", (B85+C85)*2, E85="No", "–"),"")</f>
        <v/>
      </c>
    </row>
    <row r="86" spans="1:6">
      <c r="A86" s="13" t="str">
        <f>IFERROR(IF(VLOOKUP(Instructions!$D$20,'District Information'!A:S,19,FALSE)&gt;=(ROW(A86)-19),INDEX('District Information'!AC:AC,MATCH(Instructions!$D$20,'District Information'!U:U,0)+(ROW(A86)-20)),""),"")</f>
        <v/>
      </c>
      <c r="F86" s="9" t="str" cm="1">
        <f t="array" ref="F86">IFERROR(_xlfn.IFS(E86="Yes", (B86+C86)*2, E86="No", "–"),"")</f>
        <v/>
      </c>
    </row>
    <row r="87" spans="1:6">
      <c r="A87" s="13" t="str">
        <f>IFERROR(IF(VLOOKUP(Instructions!$D$20,'District Information'!A:S,19,FALSE)&gt;=(ROW(A87)-19),INDEX('District Information'!AC:AC,MATCH(Instructions!$D$20,'District Information'!U:U,0)+(ROW(A87)-20)),""),"")</f>
        <v/>
      </c>
      <c r="F87" s="9" t="str" cm="1">
        <f t="array" ref="F87">IFERROR(_xlfn.IFS(E87="Yes", (B87+C87)*2, E87="No", "–"),"")</f>
        <v/>
      </c>
    </row>
    <row r="88" spans="1:6">
      <c r="A88" s="13" t="str">
        <f>IFERROR(IF(VLOOKUP(Instructions!$D$20,'District Information'!A:S,19,FALSE)&gt;=(ROW(A88)-19),INDEX('District Information'!AC:AC,MATCH(Instructions!$D$20,'District Information'!U:U,0)+(ROW(A88)-20)),""),"")</f>
        <v/>
      </c>
      <c r="F88" s="9" t="str" cm="1">
        <f t="array" ref="F88">IFERROR(_xlfn.IFS(E88="Yes", (B88+C88)*2, E88="No", "–"),"")</f>
        <v/>
      </c>
    </row>
    <row r="89" spans="1:6">
      <c r="A89" s="13" t="str">
        <f>IFERROR(IF(VLOOKUP(Instructions!$D$20,'District Information'!A:S,19,FALSE)&gt;=(ROW(A89)-19),INDEX('District Information'!AC:AC,MATCH(Instructions!$D$20,'District Information'!U:U,0)+(ROW(A89)-20)),""),"")</f>
        <v/>
      </c>
      <c r="F89" s="9" t="str" cm="1">
        <f t="array" ref="F89">IFERROR(_xlfn.IFS(E89="Yes", (B89+C89)*2, E89="No", "–"),"")</f>
        <v/>
      </c>
    </row>
    <row r="90" spans="1:6">
      <c r="A90" s="13" t="str">
        <f>IFERROR(IF(VLOOKUP(Instructions!$D$20,'District Information'!A:S,19,FALSE)&gt;=(ROW(A90)-19),INDEX('District Information'!AC:AC,MATCH(Instructions!$D$20,'District Information'!U:U,0)+(ROW(A90)-20)),""),"")</f>
        <v/>
      </c>
      <c r="F90" s="9" t="str" cm="1">
        <f t="array" ref="F90">IFERROR(_xlfn.IFS(E90="Yes", (B90+C90)*2, E90="No", "–"),"")</f>
        <v/>
      </c>
    </row>
    <row r="91" spans="1:6">
      <c r="A91" s="13" t="str">
        <f>IFERROR(IF(VLOOKUP(Instructions!$D$20,'District Information'!A:S,19,FALSE)&gt;=(ROW(A91)-19),INDEX('District Information'!AC:AC,MATCH(Instructions!$D$20,'District Information'!U:U,0)+(ROW(A91)-20)),""),"")</f>
        <v/>
      </c>
      <c r="F91" s="9" t="str" cm="1">
        <f t="array" ref="F91">IFERROR(_xlfn.IFS(E91="Yes", (B91+C91)*2, E91="No", "–"),"")</f>
        <v/>
      </c>
    </row>
    <row r="92" spans="1:6">
      <c r="A92" s="13" t="str">
        <f>IFERROR(IF(VLOOKUP(Instructions!$D$20,'District Information'!A:S,19,FALSE)&gt;=(ROW(A92)-19),INDEX('District Information'!AC:AC,MATCH(Instructions!$D$20,'District Information'!U:U,0)+(ROW(A92)-20)),""),"")</f>
        <v/>
      </c>
      <c r="F92" s="9" t="str" cm="1">
        <f t="array" ref="F92">IFERROR(_xlfn.IFS(E92="Yes", (B92+C92)*2, E92="No", "–"),"")</f>
        <v/>
      </c>
    </row>
    <row r="93" spans="1:6">
      <c r="A93" s="13" t="str">
        <f>IFERROR(IF(VLOOKUP(Instructions!$D$20,'District Information'!A:S,19,FALSE)&gt;=(ROW(A93)-19),INDEX('District Information'!AC:AC,MATCH(Instructions!$D$20,'District Information'!U:U,0)+(ROW(A93)-20)),""),"")</f>
        <v/>
      </c>
      <c r="F93" s="9" t="str" cm="1">
        <f t="array" ref="F93">IFERROR(_xlfn.IFS(E93="Yes", (B93+C93)*2, E93="No", "–"),"")</f>
        <v/>
      </c>
    </row>
    <row r="94" spans="1:6">
      <c r="A94" s="13" t="str">
        <f>IFERROR(IF(VLOOKUP(Instructions!$D$20,'District Information'!A:S,19,FALSE)&gt;=(ROW(A94)-19),INDEX('District Information'!AC:AC,MATCH(Instructions!$D$20,'District Information'!U:U,0)+(ROW(A94)-20)),""),"")</f>
        <v/>
      </c>
      <c r="F94" s="9" t="str" cm="1">
        <f t="array" ref="F94">IFERROR(_xlfn.IFS(E94="Yes", (B94+C94)*2, E94="No", "–"),"")</f>
        <v/>
      </c>
    </row>
    <row r="95" spans="1:6">
      <c r="A95" s="13" t="str">
        <f>IFERROR(IF(VLOOKUP(Instructions!$D$20,'District Information'!A:S,19,FALSE)&gt;=(ROW(A95)-19),INDEX('District Information'!AC:AC,MATCH(Instructions!$D$20,'District Information'!U:U,0)+(ROW(A95)-20)),""),"")</f>
        <v/>
      </c>
      <c r="F95" s="9" t="str" cm="1">
        <f t="array" ref="F95">IFERROR(_xlfn.IFS(E95="Yes", (B95+C95)*2, E95="No", "–"),"")</f>
        <v/>
      </c>
    </row>
    <row r="96" spans="1:6">
      <c r="A96" s="13" t="str">
        <f>IFERROR(IF(VLOOKUP(Instructions!$D$20,'District Information'!A:S,19,FALSE)&gt;=(ROW(A96)-19),INDEX('District Information'!AC:AC,MATCH(Instructions!$D$20,'District Information'!U:U,0)+(ROW(A96)-20)),""),"")</f>
        <v/>
      </c>
      <c r="F96" s="9" t="str" cm="1">
        <f t="array" ref="F96">IFERROR(_xlfn.IFS(E96="Yes", (B96+C96)*2, E96="No", "–"),"")</f>
        <v/>
      </c>
    </row>
    <row r="97" spans="1:6">
      <c r="A97" s="13" t="str">
        <f>IFERROR(IF(VLOOKUP(Instructions!$D$20,'District Information'!A:S,19,FALSE)&gt;=(ROW(A97)-19),INDEX('District Information'!AC:AC,MATCH(Instructions!$D$20,'District Information'!U:U,0)+(ROW(A97)-20)),""),"")</f>
        <v/>
      </c>
      <c r="F97" s="9" t="str" cm="1">
        <f t="array" ref="F97">IFERROR(_xlfn.IFS(E97="Yes", (B97+C97)*2, E97="No", "–"),"")</f>
        <v/>
      </c>
    </row>
    <row r="98" spans="1:6">
      <c r="A98" s="13" t="str">
        <f>IFERROR(IF(VLOOKUP(Instructions!$D$20,'District Information'!A:S,19,FALSE)&gt;=(ROW(A98)-19),INDEX('District Information'!AC:AC,MATCH(Instructions!$D$20,'District Information'!U:U,0)+(ROW(A98)-20)),""),"")</f>
        <v/>
      </c>
      <c r="F98" s="9" t="str" cm="1">
        <f t="array" ref="F98">IFERROR(_xlfn.IFS(E98="Yes", (B98+C98)*2, E98="No", "–"),"")</f>
        <v/>
      </c>
    </row>
    <row r="99" spans="1:6">
      <c r="A99" s="13" t="str">
        <f>IFERROR(IF(VLOOKUP(Instructions!$D$20,'District Information'!A:S,19,FALSE)&gt;=(ROW(A99)-19),INDEX('District Information'!AC:AC,MATCH(Instructions!$D$20,'District Information'!U:U,0)+(ROW(A99)-20)),""),"")</f>
        <v/>
      </c>
      <c r="F99" s="9" t="str" cm="1">
        <f t="array" ref="F99">IFERROR(_xlfn.IFS(E99="Yes", (B99+C99)*2, E99="No", "–"),"")</f>
        <v/>
      </c>
    </row>
    <row r="100" spans="1:6">
      <c r="A100" s="13" t="str">
        <f>IFERROR(IF(VLOOKUP(Instructions!$D$20,'District Information'!A:S,19,FALSE)&gt;=(ROW(A100)-19),INDEX('District Information'!AC:AC,MATCH(Instructions!$D$20,'District Information'!U:U,0)+(ROW(A100)-20)),""),"")</f>
        <v/>
      </c>
      <c r="F100" s="9" t="str" cm="1">
        <f t="array" ref="F100">IFERROR(_xlfn.IFS(E100="Yes", (B100+C100)*2, E100="No", "–"),"")</f>
        <v/>
      </c>
    </row>
    <row r="101" spans="1:6">
      <c r="A101" s="13" t="str">
        <f>IFERROR(IF(VLOOKUP(Instructions!$D$20,'District Information'!A:S,19,FALSE)&gt;=(ROW(A101)-19),INDEX('District Information'!AC:AC,MATCH(Instructions!$D$20,'District Information'!U:U,0)+(ROW(A101)-20)),""),"")</f>
        <v/>
      </c>
      <c r="F101" s="9" t="str" cm="1">
        <f t="array" ref="F101">IFERROR(_xlfn.IFS(E101="Yes", (B101+C101)*2, E101="No", "–"),"")</f>
        <v/>
      </c>
    </row>
    <row r="102" spans="1:6">
      <c r="A102" s="13" t="str">
        <f>IFERROR(IF(VLOOKUP(Instructions!$D$20,'District Information'!A:S,19,FALSE)&gt;=(ROW(A102)-19),INDEX('District Information'!AC:AC,MATCH(Instructions!$D$20,'District Information'!U:U,0)+(ROW(A102)-20)),""),"")</f>
        <v/>
      </c>
      <c r="F102" s="9" t="str" cm="1">
        <f t="array" ref="F102">IFERROR(_xlfn.IFS(E102="Yes", (B102+C102)*2, E102="No", "–"),"")</f>
        <v/>
      </c>
    </row>
    <row r="103" spans="1:6">
      <c r="A103" s="13" t="str">
        <f>IFERROR(IF(VLOOKUP(Instructions!$D$20,'District Information'!A:S,19,FALSE)&gt;=(ROW(A103)-19),INDEX('District Information'!AC:AC,MATCH(Instructions!$D$20,'District Information'!U:U,0)+(ROW(A103)-20)),""),"")</f>
        <v/>
      </c>
      <c r="F103" s="9" t="str" cm="1">
        <f t="array" ref="F103">IFERROR(_xlfn.IFS(E103="Yes", (B103+C103)*2, E103="No", "–"),"")</f>
        <v/>
      </c>
    </row>
    <row r="104" spans="1:6">
      <c r="A104" s="13" t="str">
        <f>IFERROR(IF(VLOOKUP(Instructions!$D$20,'District Information'!A:S,19,FALSE)&gt;=(ROW(A104)-19),INDEX('District Information'!AC:AC,MATCH(Instructions!$D$20,'District Information'!U:U,0)+(ROW(A104)-20)),""),"")</f>
        <v/>
      </c>
      <c r="F104" s="9" t="str" cm="1">
        <f t="array" ref="F104">IFERROR(_xlfn.IFS(E104="Yes", (B104+C104)*2, E104="No", "–"),"")</f>
        <v/>
      </c>
    </row>
    <row r="105" spans="1:6">
      <c r="A105" s="13" t="str">
        <f>IFERROR(IF(VLOOKUP(Instructions!$D$20,'District Information'!A:S,19,FALSE)&gt;=(ROW(A105)-19),INDEX('District Information'!AC:AC,MATCH(Instructions!$D$20,'District Information'!U:U,0)+(ROW(A105)-20)),""),"")</f>
        <v/>
      </c>
      <c r="F105" s="9" t="str" cm="1">
        <f t="array" ref="F105">IFERROR(_xlfn.IFS(E105="Yes", (B105+C105)*2, E105="No", "–"),"")</f>
        <v/>
      </c>
    </row>
    <row r="106" spans="1:6">
      <c r="A106" s="13" t="str">
        <f>IFERROR(IF(VLOOKUP(Instructions!$D$20,'District Information'!A:S,19,FALSE)&gt;=(ROW(A106)-19),INDEX('District Information'!AC:AC,MATCH(Instructions!$D$20,'District Information'!U:U,0)+(ROW(A106)-20)),""),"")</f>
        <v/>
      </c>
      <c r="F106" s="9" t="str" cm="1">
        <f t="array" ref="F106">IFERROR(_xlfn.IFS(E106="Yes", (B106+C106)*2, E106="No", "–"),"")</f>
        <v/>
      </c>
    </row>
    <row r="107" spans="1:6">
      <c r="A107" s="13" t="str">
        <f>IFERROR(IF(VLOOKUP(Instructions!$D$20,'District Information'!A:S,19,FALSE)&gt;=(ROW(A107)-19),INDEX('District Information'!AC:AC,MATCH(Instructions!$D$20,'District Information'!U:U,0)+(ROW(A107)-20)),""),"")</f>
        <v/>
      </c>
      <c r="F107" s="9" t="str" cm="1">
        <f t="array" ref="F107">IFERROR(_xlfn.IFS(E107="Yes", (B107+C107)*2, E107="No", "–"),"")</f>
        <v/>
      </c>
    </row>
    <row r="108" spans="1:6">
      <c r="A108" s="13" t="str">
        <f>IFERROR(IF(VLOOKUP(Instructions!$D$20,'District Information'!A:S,19,FALSE)&gt;=(ROW(A108)-19),INDEX('District Information'!AC:AC,MATCH(Instructions!$D$20,'District Information'!U:U,0)+(ROW(A108)-20)),""),"")</f>
        <v/>
      </c>
      <c r="F108" s="9" t="str" cm="1">
        <f t="array" ref="F108">IFERROR(_xlfn.IFS(E108="Yes", (B108+C108)*2, E108="No", "–"),"")</f>
        <v/>
      </c>
    </row>
    <row r="109" spans="1:6">
      <c r="A109" s="13" t="str">
        <f>IFERROR(IF(VLOOKUP(Instructions!$D$20,'District Information'!A:S,19,FALSE)&gt;=(ROW(A109)-19),INDEX('District Information'!AC:AC,MATCH(Instructions!$D$20,'District Information'!U:U,0)+(ROW(A109)-20)),""),"")</f>
        <v/>
      </c>
      <c r="F109" s="9" t="str" cm="1">
        <f t="array" ref="F109">IFERROR(_xlfn.IFS(E109="Yes", (B109+C109)*2, E109="No", "–"),"")</f>
        <v/>
      </c>
    </row>
    <row r="110" spans="1:6">
      <c r="A110" s="13" t="str">
        <f>IFERROR(IF(VLOOKUP(Instructions!$D$20,'District Information'!A:S,19,FALSE)&gt;=(ROW(A110)-19),INDEX('District Information'!AC:AC,MATCH(Instructions!$D$20,'District Information'!U:U,0)+(ROW(A110)-20)),""),"")</f>
        <v/>
      </c>
      <c r="F110" s="9" t="str" cm="1">
        <f t="array" ref="F110">IFERROR(_xlfn.IFS(E110="Yes", (B110+C110)*2, E110="No", "–"),"")</f>
        <v/>
      </c>
    </row>
    <row r="111" spans="1:6">
      <c r="A111" s="13" t="str">
        <f>IFERROR(IF(VLOOKUP(Instructions!$D$20,'District Information'!A:S,19,FALSE)&gt;=(ROW(A111)-19),INDEX('District Information'!AC:AC,MATCH(Instructions!$D$20,'District Information'!U:U,0)+(ROW(A111)-20)),""),"")</f>
        <v/>
      </c>
      <c r="F111" s="9" t="str" cm="1">
        <f t="array" ref="F111">IFERROR(_xlfn.IFS(E111="Yes", (B111+C111)*2, E111="No", "–"),"")</f>
        <v/>
      </c>
    </row>
    <row r="112" spans="1:6">
      <c r="A112" s="13" t="str">
        <f>IFERROR(IF(VLOOKUP(Instructions!$D$20,'District Information'!A:S,19,FALSE)&gt;=(ROW(A112)-19),INDEX('District Information'!AC:AC,MATCH(Instructions!$D$20,'District Information'!U:U,0)+(ROW(A112)-20)),""),"")</f>
        <v/>
      </c>
      <c r="F112" s="9" t="str" cm="1">
        <f t="array" ref="F112">IFERROR(_xlfn.IFS(E112="Yes", (B112+C112)*2, E112="No", "–"),"")</f>
        <v/>
      </c>
    </row>
    <row r="113" spans="1:6">
      <c r="A113" s="13" t="str">
        <f>IFERROR(IF(VLOOKUP(Instructions!$D$20,'District Information'!A:S,19,FALSE)&gt;=(ROW(A113)-19),INDEX('District Information'!AC:AC,MATCH(Instructions!$D$20,'District Information'!U:U,0)+(ROW(A113)-20)),""),"")</f>
        <v/>
      </c>
      <c r="F113" s="9" t="str" cm="1">
        <f t="array" ref="F113">IFERROR(_xlfn.IFS(E113="Yes", (B113+C113)*2, E113="No", "–"),"")</f>
        <v/>
      </c>
    </row>
    <row r="114" spans="1:6">
      <c r="A114" s="13" t="str">
        <f>IFERROR(IF(VLOOKUP(Instructions!$D$20,'District Information'!A:S,19,FALSE)&gt;=(ROW(A114)-19),INDEX('District Information'!AC:AC,MATCH(Instructions!$D$20,'District Information'!U:U,0)+(ROW(A114)-20)),""),"")</f>
        <v/>
      </c>
      <c r="F114" s="9" t="str" cm="1">
        <f t="array" ref="F114">IFERROR(_xlfn.IFS(E114="Yes", (B114+C114)*2, E114="No", "–"),"")</f>
        <v/>
      </c>
    </row>
    <row r="115" spans="1:6">
      <c r="A115" s="13" t="str">
        <f>IFERROR(IF(VLOOKUP(Instructions!$D$20,'District Information'!A:S,19,FALSE)&gt;=(ROW(A115)-19),INDEX('District Information'!AC:AC,MATCH(Instructions!$D$20,'District Information'!U:U,0)+(ROW(A115)-20)),""),"")</f>
        <v/>
      </c>
      <c r="F115" s="9" t="str" cm="1">
        <f t="array" ref="F115">IFERROR(_xlfn.IFS(E115="Yes", (B115+C115)*2, E115="No", "–"),"")</f>
        <v/>
      </c>
    </row>
    <row r="116" spans="1:6">
      <c r="A116" s="13" t="str">
        <f>IFERROR(IF(VLOOKUP(Instructions!$D$20,'District Information'!A:S,19,FALSE)&gt;=(ROW(A116)-19),INDEX('District Information'!AC:AC,MATCH(Instructions!$D$20,'District Information'!U:U,0)+(ROW(A116)-20)),""),"")</f>
        <v/>
      </c>
      <c r="F116" s="9" t="str" cm="1">
        <f t="array" ref="F116">IFERROR(_xlfn.IFS(E116="Yes", (B116+C116)*2, E116="No", "–"),"")</f>
        <v/>
      </c>
    </row>
    <row r="117" spans="1:6">
      <c r="A117" s="13" t="str">
        <f>IFERROR(IF(VLOOKUP(Instructions!$D$20,'District Information'!A:S,19,FALSE)&gt;=(ROW(A117)-19),INDEX('District Information'!AC:AC,MATCH(Instructions!$D$20,'District Information'!U:U,0)+(ROW(A117)-20)),""),"")</f>
        <v/>
      </c>
      <c r="F117" s="9" t="str" cm="1">
        <f t="array" ref="F117">IFERROR(_xlfn.IFS(E117="Yes", (B117+C117)*2, E117="No", "–"),"")</f>
        <v/>
      </c>
    </row>
    <row r="118" spans="1:6">
      <c r="A118" s="13" t="str">
        <f>IFERROR(IF(VLOOKUP(Instructions!$D$20,'District Information'!A:S,19,FALSE)&gt;=(ROW(A118)-19),INDEX('District Information'!AC:AC,MATCH(Instructions!$D$20,'District Information'!U:U,0)+(ROW(A118)-20)),""),"")</f>
        <v/>
      </c>
      <c r="F118" s="9" t="str" cm="1">
        <f t="array" ref="F118">IFERROR(_xlfn.IFS(E118="Yes", (B118+C118)*2, E118="No", "–"),"")</f>
        <v/>
      </c>
    </row>
    <row r="119" spans="1:6">
      <c r="A119" s="13" t="str">
        <f>IFERROR(IF(VLOOKUP(Instructions!$D$20,'District Information'!A:S,19,FALSE)&gt;=(ROW(A119)-19),INDEX('District Information'!AC:AC,MATCH(Instructions!$D$20,'District Information'!U:U,0)+(ROW(A119)-20)),""),"")</f>
        <v/>
      </c>
      <c r="F119" s="9" t="str" cm="1">
        <f t="array" ref="F119">IFERROR(_xlfn.IFS(E119="Yes", (B119+C119)*2, E119="No", "–"),"")</f>
        <v/>
      </c>
    </row>
    <row r="120" spans="1:6">
      <c r="A120" s="13" t="str">
        <f>IFERROR(IF(VLOOKUP(Instructions!$D$20,'District Information'!A:S,19,FALSE)&gt;=(ROW(A120)-19),INDEX('District Information'!AC:AC,MATCH(Instructions!$D$20,'District Information'!U:U,0)+(ROW(A120)-20)),""),"")</f>
        <v/>
      </c>
      <c r="F120" s="9" t="str" cm="1">
        <f t="array" ref="F120">IFERROR(_xlfn.IFS(E120="Yes", (B120+C120)*2, E120="No", "–"),"")</f>
        <v/>
      </c>
    </row>
    <row r="121" spans="1:6">
      <c r="A121" s="13" t="str">
        <f>IFERROR(IF(VLOOKUP(Instructions!$D$20,'District Information'!A:S,19,FALSE)&gt;=(ROW(A121)-19),INDEX('District Information'!AC:AC,MATCH(Instructions!$D$20,'District Information'!U:U,0)+(ROW(A121)-20)),""),"")</f>
        <v/>
      </c>
      <c r="F121" s="9" t="str" cm="1">
        <f t="array" ref="F121">IFERROR(_xlfn.IFS(E121="Yes", (B121+C121)*2, E121="No", "–"),"")</f>
        <v/>
      </c>
    </row>
    <row r="122" spans="1:6">
      <c r="A122" s="13" t="str">
        <f>IFERROR(IF(VLOOKUP(Instructions!$D$20,'District Information'!A:S,19,FALSE)&gt;=(ROW(A122)-19),INDEX('District Information'!AC:AC,MATCH(Instructions!$D$20,'District Information'!U:U,0)+(ROW(A122)-20)),""),"")</f>
        <v/>
      </c>
      <c r="F122" s="9" t="str" cm="1">
        <f t="array" ref="F122">IFERROR(_xlfn.IFS(E122="Yes", (B122+C122)*2, E122="No", "–"),"")</f>
        <v/>
      </c>
    </row>
    <row r="123" spans="1:6">
      <c r="A123" s="13" t="str">
        <f>IFERROR(IF(VLOOKUP(Instructions!$D$20,'District Information'!A:S,19,FALSE)&gt;=(ROW(A123)-19),INDEX('District Information'!AC:AC,MATCH(Instructions!$D$20,'District Information'!U:U,0)+(ROW(A123)-20)),""),"")</f>
        <v/>
      </c>
      <c r="F123" s="9" t="str" cm="1">
        <f t="array" ref="F123">IFERROR(_xlfn.IFS(E123="Yes", (B123+C123)*2, E123="No", "–"),"")</f>
        <v/>
      </c>
    </row>
    <row r="124" spans="1:6">
      <c r="A124" s="13" t="str">
        <f>IFERROR(IF(VLOOKUP(Instructions!$D$20,'District Information'!A:S,19,FALSE)&gt;=(ROW(A124)-19),INDEX('District Information'!AC:AC,MATCH(Instructions!$D$20,'District Information'!U:U,0)+(ROW(A124)-20)),""),"")</f>
        <v/>
      </c>
      <c r="F124" s="9" t="str" cm="1">
        <f t="array" ref="F124">IFERROR(_xlfn.IFS(E124="Yes", (B124+C124)*2, E124="No", "–"),"")</f>
        <v/>
      </c>
    </row>
    <row r="125" spans="1:6">
      <c r="A125" s="13" t="str">
        <f>IFERROR(IF(VLOOKUP(Instructions!$D$20,'District Information'!A:S,19,FALSE)&gt;=(ROW(A125)-19),INDEX('District Information'!AC:AC,MATCH(Instructions!$D$20,'District Information'!U:U,0)+(ROW(A125)-20)),""),"")</f>
        <v/>
      </c>
      <c r="F125" s="9" t="str" cm="1">
        <f t="array" ref="F125">IFERROR(_xlfn.IFS(E125="Yes", (B125+C125)*2, E125="No", "–"),"")</f>
        <v/>
      </c>
    </row>
    <row r="126" spans="1:6">
      <c r="A126" s="13" t="str">
        <f>IFERROR(IF(VLOOKUP(Instructions!$D$20,'District Information'!A:S,19,FALSE)&gt;=(ROW(A126)-19),INDEX('District Information'!AC:AC,MATCH(Instructions!$D$20,'District Information'!U:U,0)+(ROW(A126)-20)),""),"")</f>
        <v/>
      </c>
      <c r="F126" s="9" t="str" cm="1">
        <f t="array" ref="F126">IFERROR(_xlfn.IFS(E126="Yes", (B126+C126)*2, E126="No", "–"),"")</f>
        <v/>
      </c>
    </row>
    <row r="127" spans="1:6">
      <c r="A127" s="13" t="str">
        <f>IFERROR(IF(VLOOKUP(Instructions!$D$20,'District Information'!A:S,19,FALSE)&gt;=(ROW(A127)-19),INDEX('District Information'!AC:AC,MATCH(Instructions!$D$20,'District Information'!U:U,0)+(ROW(A127)-20)),""),"")</f>
        <v/>
      </c>
      <c r="F127" s="9" t="str" cm="1">
        <f t="array" ref="F127">IFERROR(_xlfn.IFS(E127="Yes", (B127+C127)*2, E127="No", "–"),"")</f>
        <v/>
      </c>
    </row>
    <row r="128" spans="1:6">
      <c r="A128" s="13" t="str">
        <f>IFERROR(IF(VLOOKUP(Instructions!$D$20,'District Information'!A:S,19,FALSE)&gt;=(ROW(A128)-19),INDEX('District Information'!AC:AC,MATCH(Instructions!$D$20,'District Information'!U:U,0)+(ROW(A128)-20)),""),"")</f>
        <v/>
      </c>
      <c r="F128" s="9" t="str" cm="1">
        <f t="array" ref="F128">IFERROR(_xlfn.IFS(E128="Yes", (B128+C128)*2, E128="No", "–"),"")</f>
        <v/>
      </c>
    </row>
    <row r="129" spans="1:6">
      <c r="A129" s="13" t="str">
        <f>IFERROR(IF(VLOOKUP(Instructions!$D$20,'District Information'!A:S,19,FALSE)&gt;=(ROW(A129)-19),INDEX('District Information'!AC:AC,MATCH(Instructions!$D$20,'District Information'!U:U,0)+(ROW(A129)-20)),""),"")</f>
        <v/>
      </c>
      <c r="F129" s="9" t="str" cm="1">
        <f t="array" ref="F129">IFERROR(_xlfn.IFS(E129="Yes", (B129+C129)*2, E129="No", "–"),"")</f>
        <v/>
      </c>
    </row>
    <row r="130" spans="1:6">
      <c r="A130" s="13" t="str">
        <f>IFERROR(IF(VLOOKUP(Instructions!$D$20,'District Information'!A:S,19,FALSE)&gt;=(ROW(A130)-19),INDEX('District Information'!AC:AC,MATCH(Instructions!$D$20,'District Information'!U:U,0)+(ROW(A130)-20)),""),"")</f>
        <v/>
      </c>
      <c r="F130" s="9" t="str" cm="1">
        <f t="array" ref="F130">IFERROR(_xlfn.IFS(E130="Yes", (B130+C130)*2, E130="No", "–"),"")</f>
        <v/>
      </c>
    </row>
    <row r="131" spans="1:6">
      <c r="A131" s="13" t="str">
        <f>IFERROR(IF(VLOOKUP(Instructions!$D$20,'District Information'!A:S,19,FALSE)&gt;=(ROW(A131)-19),INDEX('District Information'!AC:AC,MATCH(Instructions!$D$20,'District Information'!U:U,0)+(ROW(A131)-20)),""),"")</f>
        <v/>
      </c>
      <c r="F131" s="9" t="str" cm="1">
        <f t="array" ref="F131">IFERROR(_xlfn.IFS(E131="Yes", (B131+C131)*2, E131="No", "–"),"")</f>
        <v/>
      </c>
    </row>
    <row r="132" spans="1:6">
      <c r="A132" s="13" t="str">
        <f>IFERROR(IF(VLOOKUP(Instructions!$D$20,'District Information'!A:S,19,FALSE)&gt;=(ROW(A132)-19),INDEX('District Information'!AC:AC,MATCH(Instructions!$D$20,'District Information'!U:U,0)+(ROW(A132)-20)),""),"")</f>
        <v/>
      </c>
      <c r="F132" s="9" t="str" cm="1">
        <f t="array" ref="F132">IFERROR(_xlfn.IFS(E132="Yes", (B132+C132)*2, E132="No", "–"),"")</f>
        <v/>
      </c>
    </row>
    <row r="133" spans="1:6">
      <c r="A133" s="13" t="str">
        <f>IFERROR(IF(VLOOKUP(Instructions!$D$20,'District Information'!A:S,19,FALSE)&gt;=(ROW(A133)-19),INDEX('District Information'!AC:AC,MATCH(Instructions!$D$20,'District Information'!U:U,0)+(ROW(A133)-20)),""),"")</f>
        <v/>
      </c>
      <c r="F133" s="9" t="str" cm="1">
        <f t="array" ref="F133">IFERROR(_xlfn.IFS(E133="Yes", (B133+C133)*2, E133="No", "–"),"")</f>
        <v/>
      </c>
    </row>
    <row r="134" spans="1:6">
      <c r="A134" s="13" t="str">
        <f>IFERROR(IF(VLOOKUP(Instructions!$D$20,'District Information'!A:S,19,FALSE)&gt;=(ROW(A134)-19),INDEX('District Information'!AC:AC,MATCH(Instructions!$D$20,'District Information'!U:U,0)+(ROW(A134)-20)),""),"")</f>
        <v/>
      </c>
      <c r="F134" s="9" t="str" cm="1">
        <f t="array" ref="F134">IFERROR(_xlfn.IFS(E134="Yes", (B134+C134)*2, E134="No", "–"),"")</f>
        <v/>
      </c>
    </row>
    <row r="135" spans="1:6">
      <c r="A135" s="13" t="str">
        <f>IFERROR(IF(VLOOKUP(Instructions!$D$20,'District Information'!A:S,19,FALSE)&gt;=(ROW(A135)-19),INDEX('District Information'!AC:AC,MATCH(Instructions!$D$20,'District Information'!U:U,0)+(ROW(A135)-20)),""),"")</f>
        <v/>
      </c>
      <c r="F135" s="9" t="str" cm="1">
        <f t="array" ref="F135">IFERROR(_xlfn.IFS(E135="Yes", (B135+C135)*2, E135="No", "–"),"")</f>
        <v/>
      </c>
    </row>
    <row r="136" spans="1:6">
      <c r="A136" s="13" t="str">
        <f>IFERROR(IF(VLOOKUP(Instructions!$D$20,'District Information'!A:S,19,FALSE)&gt;=(ROW(A136)-19),INDEX('District Information'!AC:AC,MATCH(Instructions!$D$20,'District Information'!U:U,0)+(ROW(A136)-20)),""),"")</f>
        <v/>
      </c>
      <c r="F136" s="9" t="str" cm="1">
        <f t="array" ref="F136">IFERROR(_xlfn.IFS(E136="Yes", (B136+C136)*2, E136="No", "–"),"")</f>
        <v/>
      </c>
    </row>
    <row r="137" spans="1:6">
      <c r="A137" s="13" t="str">
        <f>IFERROR(IF(VLOOKUP(Instructions!$D$20,'District Information'!A:S,19,FALSE)&gt;=(ROW(A137)-19),INDEX('District Information'!AC:AC,MATCH(Instructions!$D$20,'District Information'!U:U,0)+(ROW(A137)-20)),""),"")</f>
        <v/>
      </c>
      <c r="F137" s="9" t="str" cm="1">
        <f t="array" ref="F137">IFERROR(_xlfn.IFS(E137="Yes", (B137+C137)*2, E137="No", "–"),"")</f>
        <v/>
      </c>
    </row>
    <row r="138" spans="1:6">
      <c r="A138" s="13" t="str">
        <f>IFERROR(IF(VLOOKUP(Instructions!$D$20,'District Information'!A:S,19,FALSE)&gt;=(ROW(A138)-19),INDEX('District Information'!AC:AC,MATCH(Instructions!$D$20,'District Information'!U:U,0)+(ROW(A138)-20)),""),"")</f>
        <v/>
      </c>
      <c r="F138" s="9" t="str" cm="1">
        <f t="array" ref="F138">IFERROR(_xlfn.IFS(E138="Yes", (B138+C138)*2, E138="No", "–"),"")</f>
        <v/>
      </c>
    </row>
    <row r="139" spans="1:6">
      <c r="A139" s="13" t="str">
        <f>IFERROR(IF(VLOOKUP(Instructions!$D$20,'District Information'!A:S,19,FALSE)&gt;=(ROW(A139)-19),INDEX('District Information'!AC:AC,MATCH(Instructions!$D$20,'District Information'!U:U,0)+(ROW(A139)-20)),""),"")</f>
        <v/>
      </c>
      <c r="F139" s="9" t="str" cm="1">
        <f t="array" ref="F139">IFERROR(_xlfn.IFS(E139="Yes", (B139+C139)*2, E139="No", "–"),"")</f>
        <v/>
      </c>
    </row>
    <row r="140" spans="1:6">
      <c r="A140" s="13" t="str">
        <f>IFERROR(IF(VLOOKUP(Instructions!$D$20,'District Information'!A:S,19,FALSE)&gt;=(ROW(A140)-19),INDEX('District Information'!AC:AC,MATCH(Instructions!$D$20,'District Information'!U:U,0)+(ROW(A140)-20)),""),"")</f>
        <v/>
      </c>
      <c r="F140" s="9" t="str" cm="1">
        <f t="array" ref="F140">IFERROR(_xlfn.IFS(E140="Yes", (B140+C140)*2, E140="No", "–"),"")</f>
        <v/>
      </c>
    </row>
    <row r="141" spans="1:6">
      <c r="A141" s="13" t="str">
        <f>IFERROR(IF(VLOOKUP(Instructions!$D$20,'District Information'!A:S,19,FALSE)&gt;=(ROW(A141)-19),INDEX('District Information'!AC:AC,MATCH(Instructions!$D$20,'District Information'!U:U,0)+(ROW(A141)-20)),""),"")</f>
        <v/>
      </c>
      <c r="F141" s="9" t="str" cm="1">
        <f t="array" ref="F141">IFERROR(_xlfn.IFS(E141="Yes", (B141+C141)*2, E141="No", "–"),"")</f>
        <v/>
      </c>
    </row>
    <row r="142" spans="1:6">
      <c r="A142" s="13" t="str">
        <f>IFERROR(IF(VLOOKUP(Instructions!$D$20,'District Information'!A:S,19,FALSE)&gt;=(ROW(A142)-19),INDEX('District Information'!AC:AC,MATCH(Instructions!$D$20,'District Information'!U:U,0)+(ROW(A142)-20)),""),"")</f>
        <v/>
      </c>
      <c r="F142" s="9" t="str" cm="1">
        <f t="array" ref="F142">IFERROR(_xlfn.IFS(E142="Yes", (B142+C142)*2, E142="No", "–"),"")</f>
        <v/>
      </c>
    </row>
    <row r="143" spans="1:6">
      <c r="A143" s="13" t="str">
        <f>IFERROR(IF(VLOOKUP(Instructions!$D$20,'District Information'!A:S,19,FALSE)&gt;=(ROW(A143)-19),INDEX('District Information'!AC:AC,MATCH(Instructions!$D$20,'District Information'!U:U,0)+(ROW(A143)-20)),""),"")</f>
        <v/>
      </c>
      <c r="F143" s="9" t="str" cm="1">
        <f t="array" ref="F143">IFERROR(_xlfn.IFS(E143="Yes", (B143+C143)*2, E143="No", "–"),"")</f>
        <v/>
      </c>
    </row>
    <row r="144" spans="1:6">
      <c r="A144" s="13" t="str">
        <f>IFERROR(IF(VLOOKUP(Instructions!$D$20,'District Information'!A:S,19,FALSE)&gt;=(ROW(A144)-19),INDEX('District Information'!AC:AC,MATCH(Instructions!$D$20,'District Information'!U:U,0)+(ROW(A144)-20)),""),"")</f>
        <v/>
      </c>
      <c r="F144" s="9" t="str" cm="1">
        <f t="array" ref="F144">IFERROR(_xlfn.IFS(E144="Yes", (B144+C144)*2, E144="No", "–"),"")</f>
        <v/>
      </c>
    </row>
    <row r="145" spans="1:6">
      <c r="A145" s="13" t="str">
        <f>IFERROR(IF(VLOOKUP(Instructions!$D$20,'District Information'!A:S,19,FALSE)&gt;=(ROW(A145)-19),INDEX('District Information'!AC:AC,MATCH(Instructions!$D$20,'District Information'!U:U,0)+(ROW(A145)-20)),""),"")</f>
        <v/>
      </c>
      <c r="F145" s="9" t="str" cm="1">
        <f t="array" ref="F145">IFERROR(_xlfn.IFS(E145="Yes", (B145+C145)*2, E145="No", "–"),"")</f>
        <v/>
      </c>
    </row>
    <row r="146" spans="1:6">
      <c r="A146" s="13" t="str">
        <f>IFERROR(IF(VLOOKUP(Instructions!$D$20,'District Information'!A:S,19,FALSE)&gt;=(ROW(A146)-19),INDEX('District Information'!AC:AC,MATCH(Instructions!$D$20,'District Information'!U:U,0)+(ROW(A146)-20)),""),"")</f>
        <v/>
      </c>
      <c r="F146" s="9" t="str" cm="1">
        <f t="array" ref="F146">IFERROR(_xlfn.IFS(E146="Yes", (B146+C146)*2, E146="No", "–"),"")</f>
        <v/>
      </c>
    </row>
    <row r="147" spans="1:6">
      <c r="A147" s="13" t="str">
        <f>IFERROR(IF(VLOOKUP(Instructions!$D$20,'District Information'!A:S,19,FALSE)&gt;=(ROW(A147)-19),INDEX('District Information'!AC:AC,MATCH(Instructions!$D$20,'District Information'!U:U,0)+(ROW(A147)-20)),""),"")</f>
        <v/>
      </c>
      <c r="F147" s="9" t="str" cm="1">
        <f t="array" ref="F147">IFERROR(_xlfn.IFS(E147="Yes", (B147+C147)*2, E147="No", "–"),"")</f>
        <v/>
      </c>
    </row>
    <row r="148" spans="1:6">
      <c r="A148" s="13" t="str">
        <f>IFERROR(IF(VLOOKUP(Instructions!$D$20,'District Information'!A:S,19,FALSE)&gt;=(ROW(A148)-19),INDEX('District Information'!AC:AC,MATCH(Instructions!$D$20,'District Information'!U:U,0)+(ROW(A148)-20)),""),"")</f>
        <v/>
      </c>
      <c r="F148" s="9" t="str" cm="1">
        <f t="array" ref="F148">IFERROR(_xlfn.IFS(E148="Yes", (B148+C148)*2, E148="No", "–"),"")</f>
        <v/>
      </c>
    </row>
    <row r="149" spans="1:6">
      <c r="A149" s="13" t="str">
        <f>IFERROR(IF(VLOOKUP(Instructions!$D$20,'District Information'!A:S,19,FALSE)&gt;=(ROW(A149)-19),INDEX('District Information'!AC:AC,MATCH(Instructions!$D$20,'District Information'!U:U,0)+(ROW(A149)-20)),""),"")</f>
        <v/>
      </c>
      <c r="F149" s="9" t="str" cm="1">
        <f t="array" ref="F149">IFERROR(_xlfn.IFS(E149="Yes", (B149+C149)*2, E149="No", "–"),"")</f>
        <v/>
      </c>
    </row>
    <row r="150" spans="1:6">
      <c r="A150" s="13" t="str">
        <f>IFERROR(IF(VLOOKUP(Instructions!$D$20,'District Information'!A:S,19,FALSE)&gt;=(ROW(A150)-19),INDEX('District Information'!AC:AC,MATCH(Instructions!$D$20,'District Information'!U:U,0)+(ROW(A150)-20)),""),"")</f>
        <v/>
      </c>
      <c r="F150" s="9" t="str" cm="1">
        <f t="array" ref="F150">IFERROR(_xlfn.IFS(E150="Yes", (B150+C150)*2, E150="No", "–"),"")</f>
        <v/>
      </c>
    </row>
    <row r="151" spans="1:6">
      <c r="A151" s="13" t="str">
        <f>IFERROR(IF(VLOOKUP(Instructions!$D$20,'District Information'!A:S,19,FALSE)&gt;=(ROW(A151)-19),INDEX('District Information'!AC:AC,MATCH(Instructions!$D$20,'District Information'!U:U,0)+(ROW(A151)-20)),""),"")</f>
        <v/>
      </c>
      <c r="F151" s="9" t="str" cm="1">
        <f t="array" ref="F151">IFERROR(_xlfn.IFS(E151="Yes", (B151+C151)*2, E151="No", "–"),"")</f>
        <v/>
      </c>
    </row>
    <row r="152" spans="1:6">
      <c r="A152" s="13" t="str">
        <f>IFERROR(IF(VLOOKUP(Instructions!$D$20,'District Information'!A:S,19,FALSE)&gt;=(ROW(A152)-19),INDEX('District Information'!AC:AC,MATCH(Instructions!$D$20,'District Information'!U:U,0)+(ROW(A152)-18)),""),"")</f>
        <v/>
      </c>
      <c r="F152" s="9" t="str" cm="1">
        <f t="array" ref="F152">IFERROR(_xlfn.IFS(E152="Yes", (B152+C152)*2, E152="No", "–"),"")</f>
        <v/>
      </c>
    </row>
    <row r="153" spans="1:6">
      <c r="A153" s="13" t="str">
        <f>IFERROR(IF(VLOOKUP(Instructions!$D$20,'District Information'!A:S,19,FALSE)&gt;=(ROW(A153)-19),INDEX('District Information'!AC:AC,MATCH(Instructions!$D$20,'District Information'!U:U,0)+(ROW(A153)-18)),""),"")</f>
        <v/>
      </c>
      <c r="F153" s="9" t="str" cm="1">
        <f t="array" ref="F153">IFERROR(_xlfn.IFS(E153="Yes", (B153+C153)*2, E153="No", "–"),"")</f>
        <v/>
      </c>
    </row>
    <row r="154" spans="1:6">
      <c r="A154" s="13" t="str">
        <f>IFERROR(IF(VLOOKUP(Instructions!$D$20,'District Information'!A:S,19,FALSE)&gt;=(ROW(A154)-19),INDEX('District Information'!AC:AC,MATCH(Instructions!$D$20,'District Information'!U:U,0)+(ROW(A154)-18)),""),"")</f>
        <v/>
      </c>
      <c r="F154" s="9" t="str" cm="1">
        <f t="array" ref="F154">IFERROR(_xlfn.IFS(E154="Yes", (B154+C154)*2, E154="No", "–"),"")</f>
        <v/>
      </c>
    </row>
    <row r="155" spans="1:6">
      <c r="A155" s="13" t="str">
        <f>IFERROR(IF(VLOOKUP(Instructions!$D$20,'District Information'!A:S,19,FALSE)&gt;=(ROW(A155)-19),INDEX('District Information'!AC:AC,MATCH(Instructions!$D$20,'District Information'!U:U,0)+(ROW(A155)-18)),""),"")</f>
        <v/>
      </c>
    </row>
  </sheetData>
  <sheetProtection algorithmName="SHA-512" hashValue="zPWG69xGU8rWVaRNLj7b0vcAmUdHvXcD1AW9cjDVjn3L2GyMvSSkF4GqpDy1ucp9Jw0GVipM7KgcdX/g3ffCxA==" saltValue="qoYfAYYlW8D+D+IEAlFLKQ==" spinCount="100000" sheet="1" objects="1" scenarios="1"/>
  <protectedRanges>
    <protectedRange algorithmName="SHA-512" hashValue="vwr1ZtlrTJD5NvGZAUIlDzEqjUf54IKVm9I+QwJrN6fYUlAKYb9hVVhfYZvBzmbkdhYY37SkeIsykNMiEyz+lQ==" saltValue="TZnaMFg2jxxw3aGDYwmAZg==" spinCount="100000" sqref="A20:A155" name="Range1"/>
  </protectedRanges>
  <mergeCells count="14">
    <mergeCell ref="A1:G8"/>
    <mergeCell ref="B12:G12"/>
    <mergeCell ref="G16:G18"/>
    <mergeCell ref="B13:B18"/>
    <mergeCell ref="C13:C18"/>
    <mergeCell ref="D13:D18"/>
    <mergeCell ref="F13:F15"/>
    <mergeCell ref="E16:F18"/>
    <mergeCell ref="G13:G15"/>
    <mergeCell ref="A11:G11"/>
    <mergeCell ref="A9:G9"/>
    <mergeCell ref="E13:E15"/>
    <mergeCell ref="A13:A15"/>
    <mergeCell ref="A10:G10"/>
  </mergeCells>
  <conditionalFormatting sqref="A21:A155 A20:F20 B21:E151 F20:F154">
    <cfRule type="expression" dxfId="12" priority="2">
      <formula>$A20&lt;&gt;""</formula>
    </cfRule>
  </conditionalFormatting>
  <conditionalFormatting sqref="G20:G151">
    <cfRule type="expression" dxfId="11" priority="1">
      <formula>$A20&lt;&gt;""</formula>
    </cfRule>
  </conditionalFormatting>
  <dataValidations count="1">
    <dataValidation type="list" allowBlank="1" showInputMessage="1" showErrorMessage="1" sqref="E20:E151 G20:G151" xr:uid="{8E2F3128-A186-4A3F-BDEF-BBA255677226}">
      <formula1>"Yes,No"</formula1>
    </dataValidation>
  </dataValidations>
  <pageMargins left="0.7" right="0.7" top="0.75" bottom="0.75" header="0.3" footer="0.3"/>
  <pageSetup scale="59" fitToHeight="0" orientation="landscape" r:id="rId1"/>
  <headerFooter>
    <oddHeader>&amp;C&amp;F - Page 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197"/>
  <sheetViews>
    <sheetView zoomScale="80" zoomScaleNormal="80" workbookViewId="0"/>
  </sheetViews>
  <sheetFormatPr defaultColWidth="8.7109375" defaultRowHeight="15"/>
  <cols>
    <col min="1" max="1" width="44.42578125" style="10" customWidth="1"/>
    <col min="2" max="5" width="26" style="10" customWidth="1"/>
    <col min="6" max="7" width="25.42578125" style="10" customWidth="1"/>
    <col min="8" max="8" width="25.42578125" style="18" customWidth="1"/>
    <col min="9" max="9" width="25.42578125" style="10" customWidth="1"/>
    <col min="10" max="13" width="8.7109375" style="10"/>
    <col min="14" max="14" width="8.7109375" style="10" customWidth="1"/>
    <col min="15" max="15" width="62" style="10" hidden="1" customWidth="1"/>
    <col min="16" max="16" width="69.42578125" style="10" hidden="1" customWidth="1"/>
    <col min="17" max="17" width="8.7109375" style="10" collapsed="1"/>
    <col min="18" max="16384" width="8.7109375" style="10"/>
  </cols>
  <sheetData>
    <row r="1" spans="1:20" s="1" customFormat="1" ht="14.65" customHeight="1">
      <c r="G1" s="20"/>
      <c r="H1" s="20"/>
      <c r="I1" s="20"/>
    </row>
    <row r="2" spans="1:20" s="1" customFormat="1" ht="14.65" customHeight="1">
      <c r="G2" s="20"/>
      <c r="H2" s="20"/>
      <c r="I2" s="20"/>
    </row>
    <row r="3" spans="1:20" s="1" customFormat="1" ht="14.65" customHeight="1">
      <c r="G3" s="20"/>
      <c r="H3" s="20"/>
      <c r="I3" s="20"/>
    </row>
    <row r="4" spans="1:20" s="1" customFormat="1" ht="14.65" customHeight="1">
      <c r="G4" s="20"/>
      <c r="H4" s="20"/>
      <c r="I4" s="20"/>
    </row>
    <row r="5" spans="1:20" s="1" customFormat="1" ht="14.65" customHeight="1">
      <c r="G5" s="20"/>
      <c r="H5" s="20"/>
      <c r="I5" s="20"/>
    </row>
    <row r="6" spans="1:20" s="1" customFormat="1" ht="14.65" customHeight="1">
      <c r="G6" s="20"/>
      <c r="H6" s="20"/>
      <c r="I6" s="20"/>
    </row>
    <row r="7" spans="1:20" s="1" customFormat="1" ht="14.65" customHeight="1">
      <c r="G7" s="20"/>
      <c r="H7" s="20"/>
      <c r="I7" s="20"/>
    </row>
    <row r="8" spans="1:20" s="1" customFormat="1" ht="14.65" customHeight="1">
      <c r="G8" s="20"/>
      <c r="H8" s="20"/>
      <c r="I8" s="20"/>
    </row>
    <row r="9" spans="1:20" s="1" customFormat="1" ht="45" customHeight="1">
      <c r="A9" s="66" t="s">
        <v>18</v>
      </c>
      <c r="B9" s="66"/>
      <c r="C9" s="66"/>
      <c r="D9" s="66"/>
      <c r="E9" s="66"/>
      <c r="F9" s="66"/>
      <c r="G9" s="66"/>
      <c r="H9" s="66"/>
      <c r="I9" s="5"/>
      <c r="J9" s="5"/>
      <c r="K9" s="5"/>
      <c r="L9" s="5"/>
      <c r="M9" s="5"/>
      <c r="N9" s="5"/>
      <c r="O9" s="2"/>
      <c r="P9" s="2"/>
      <c r="Q9" s="2"/>
      <c r="R9" s="2"/>
      <c r="S9" s="2"/>
      <c r="T9" s="2"/>
    </row>
    <row r="10" spans="1:20" s="1" customFormat="1" ht="45" customHeight="1">
      <c r="A10" s="68" t="s">
        <v>5</v>
      </c>
      <c r="B10" s="69"/>
      <c r="C10" s="69"/>
      <c r="D10" s="69"/>
      <c r="E10" s="69"/>
      <c r="F10" s="69"/>
      <c r="G10" s="69"/>
      <c r="H10" s="69"/>
      <c r="I10" s="5"/>
      <c r="J10" s="5"/>
      <c r="K10" s="5"/>
      <c r="L10" s="5"/>
      <c r="M10" s="5"/>
      <c r="N10" s="5"/>
      <c r="O10" s="2"/>
      <c r="P10" s="2"/>
      <c r="Q10" s="2"/>
      <c r="R10" s="2"/>
      <c r="S10" s="2"/>
      <c r="T10" s="2"/>
    </row>
    <row r="11" spans="1:20" s="37" customFormat="1" ht="63" customHeight="1">
      <c r="A11" s="71" t="s">
        <v>19</v>
      </c>
      <c r="B11" s="72"/>
      <c r="C11" s="72"/>
      <c r="D11" s="72"/>
      <c r="E11" s="72"/>
      <c r="F11" s="72"/>
      <c r="G11" s="72"/>
      <c r="H11" s="72"/>
      <c r="I11" s="35"/>
      <c r="J11" s="35"/>
      <c r="K11" s="35"/>
      <c r="L11" s="35"/>
      <c r="M11" s="35"/>
      <c r="N11" s="35"/>
      <c r="O11" s="36"/>
      <c r="P11" s="36"/>
    </row>
    <row r="12" spans="1:20" s="37" customFormat="1" ht="21">
      <c r="A12" s="77" t="s">
        <v>20</v>
      </c>
      <c r="B12" s="78"/>
      <c r="C12" s="78"/>
      <c r="D12" s="78"/>
      <c r="E12" s="78"/>
      <c r="F12" s="78"/>
      <c r="G12" s="78"/>
      <c r="H12" s="78"/>
      <c r="I12" s="35"/>
      <c r="J12" s="35"/>
      <c r="K12" s="35"/>
      <c r="L12" s="35"/>
      <c r="M12" s="35"/>
      <c r="N12" s="35"/>
      <c r="O12" s="36" t="s">
        <v>21</v>
      </c>
      <c r="P12" s="36" t="s">
        <v>22</v>
      </c>
    </row>
    <row r="13" spans="1:20" ht="30" customHeight="1">
      <c r="A13" s="73"/>
      <c r="B13" s="74"/>
      <c r="C13" s="74"/>
      <c r="D13" s="74"/>
      <c r="E13" s="74"/>
      <c r="F13" s="74"/>
      <c r="G13" s="74"/>
      <c r="H13" s="75"/>
      <c r="I13" s="11"/>
      <c r="J13" s="11"/>
      <c r="K13" s="11"/>
      <c r="L13" s="11"/>
      <c r="M13" s="11"/>
      <c r="N13" s="11"/>
      <c r="O13" s="10" t="s">
        <v>23</v>
      </c>
      <c r="P13" s="10" t="s">
        <v>24</v>
      </c>
    </row>
    <row r="14" spans="1:20" s="1" customFormat="1" ht="24" customHeight="1">
      <c r="A14" s="76" t="str">
        <f>_xlfn.IFNA(VLOOKUP(A13,O:P,2,FALSE),"")</f>
        <v/>
      </c>
      <c r="B14" s="76"/>
      <c r="C14" s="76"/>
      <c r="D14" s="76"/>
      <c r="E14" s="76"/>
      <c r="F14" s="76"/>
      <c r="G14" s="76"/>
      <c r="H14" s="76"/>
      <c r="I14" s="14"/>
      <c r="J14" s="14"/>
      <c r="K14" s="14"/>
      <c r="L14" s="14"/>
      <c r="M14" s="14"/>
      <c r="N14" s="14"/>
      <c r="O14" s="1" t="s">
        <v>25</v>
      </c>
      <c r="P14" s="1" t="s">
        <v>26</v>
      </c>
    </row>
    <row r="15" spans="1:20" s="1" customFormat="1" ht="30" customHeight="1">
      <c r="A15" s="79" t="s">
        <v>27</v>
      </c>
      <c r="B15" s="79"/>
      <c r="C15" s="79"/>
      <c r="D15" s="79"/>
      <c r="E15" s="79"/>
      <c r="F15" s="79"/>
      <c r="G15" s="79"/>
      <c r="H15" s="79"/>
      <c r="I15" s="4"/>
      <c r="J15" s="4"/>
      <c r="K15" s="4"/>
      <c r="L15" s="4"/>
      <c r="M15" s="4"/>
      <c r="N15" s="4"/>
      <c r="O15" s="1" t="s">
        <v>28</v>
      </c>
      <c r="P15" s="1" t="s">
        <v>29</v>
      </c>
    </row>
    <row r="16" spans="1:20" s="1" customFormat="1">
      <c r="A16" s="38"/>
      <c r="B16" s="38"/>
      <c r="C16" s="38"/>
      <c r="D16" s="38"/>
      <c r="E16" s="38"/>
      <c r="F16" s="38"/>
      <c r="G16" s="38"/>
      <c r="H16" s="16"/>
    </row>
    <row r="17" spans="1:14" s="1" customFormat="1" ht="30" customHeight="1">
      <c r="A17" s="70" t="str">
        <f>IF(ISBLANK(A13),"","Address Information")</f>
        <v/>
      </c>
      <c r="B17" s="70"/>
      <c r="C17" s="70"/>
      <c r="D17" s="70"/>
      <c r="E17" s="70"/>
      <c r="F17" s="70"/>
      <c r="G17" s="70"/>
      <c r="H17" s="70"/>
      <c r="I17" s="6"/>
      <c r="J17" s="6"/>
      <c r="K17" s="6"/>
      <c r="L17" s="6"/>
      <c r="M17" s="6"/>
      <c r="N17" s="6"/>
    </row>
    <row r="18" spans="1:14" s="1" customFormat="1" ht="18.75">
      <c r="A18" s="3" t="str">
        <f>IF(ISBLANK(A13),"","Location Name")</f>
        <v/>
      </c>
      <c r="B18" s="3" t="str">
        <f>IF(ISBLANK(A13),"","Delivery Contact Name")</f>
        <v/>
      </c>
      <c r="C18" s="3" t="str">
        <f>IF(ISBLANK(A13),"","Delivery Phone #")</f>
        <v/>
      </c>
      <c r="D18" s="3" t="str">
        <f>IF(ISBLANK(A13),"","Delivery Notes")</f>
        <v/>
      </c>
      <c r="E18" s="3" t="str">
        <f>IF(ISBLANK(A13),"","Address")</f>
        <v/>
      </c>
      <c r="F18" s="3" t="str">
        <f>IF(ISBLANK(A13),"","City")</f>
        <v/>
      </c>
      <c r="G18" s="3" t="str">
        <f>IF(ISBLANK(A13),"","State")</f>
        <v/>
      </c>
      <c r="H18" s="17" t="str">
        <f>IF(ISBLANK(A13),"","Zip")</f>
        <v/>
      </c>
    </row>
    <row r="19" spans="1:14" ht="14.65" customHeight="1">
      <c r="A19" t="str">
        <f>IFERROR(IF(A13=O15,"Central Location",IF(A13=O14,VLOOKUP(Instructions!$D$20,'District Information'!AK:AS,5,FALSE),"")),"")</f>
        <v/>
      </c>
      <c r="B19" s="10" t="str">
        <f>IF(A19&lt;&gt;""," ","")</f>
        <v/>
      </c>
      <c r="C19" s="10" t="str">
        <f>IF(A19&lt;&gt;""," ","")</f>
        <v/>
      </c>
      <c r="D19" s="10" t="str">
        <f>IF(A19&lt;&gt;""," ","")</f>
        <v/>
      </c>
      <c r="E19" s="10" t="str">
        <f>IFERROR(IF(A13=O14,VLOOKUP(Instructions!$D$20,'District Information'!AK:AS,6,FALSE),IF(A19&lt;&gt;""," ","")),"")</f>
        <v/>
      </c>
      <c r="F19" s="10" t="str">
        <f>IFERROR(IF(A13=O14,VLOOKUP(Instructions!$D$20,'District Information'!AK:AS,7,FALSE),IF(A19&lt;&gt;""," ","")),"")</f>
        <v/>
      </c>
      <c r="G19" s="10" t="str">
        <f>IFERROR(IF(A13=O14,VLOOKUP(Instructions!$D$20,'District Information'!AK:AS,8,FALSE),IF(A19&lt;&gt;""," ","")),"")</f>
        <v/>
      </c>
      <c r="H19" s="18" t="str">
        <f>IFERROR(IF(A13=O14,VLOOKUP(Instructions!$D$20,'District Information'!AK:AS,9,FALSE),IF(A19&lt;&gt;""," ","")),"")</f>
        <v/>
      </c>
    </row>
    <row r="20" spans="1:14">
      <c r="A20" s="12" t="str">
        <f>IFERROR(IF(AND($A$13=$O$13,VLOOKUP(Instructions!$D$20,'District Information'!A:S,19,FALSE)&gt;=(ROW(A20)-(ROW($A$20)-1))),INDEX('District Information'!AC:AC,MATCH(Instructions!$D$20,'District Information'!U:U,0)+(ROW(A20)-ROW($A$20))),""),"")</f>
        <v/>
      </c>
      <c r="B20" s="12" t="str">
        <f>IF(A20&lt;&gt;""," ","")</f>
        <v/>
      </c>
      <c r="C20" s="10" t="str">
        <f t="shared" ref="C20:C83" si="0">IF(A20&lt;&gt;""," ","")</f>
        <v/>
      </c>
      <c r="D20" s="10" t="str">
        <f t="shared" ref="D20:D83" si="1">IF(A20&lt;&gt;""," ","")</f>
        <v/>
      </c>
      <c r="E20" s="12" t="str">
        <f>IFERROR(IF(AND($A$13=$O$13,VLOOKUP(Instructions!$D$20,'District Information'!A:S,19,FALSE)&gt;=(ROW(A20)-(ROW($A$20)-1))),INDEX('District Information'!AD:AD,MATCH(Instructions!$D$20,'District Information'!U:U,0)+(ROW(A20)-ROW($A$20))),""),"")</f>
        <v/>
      </c>
      <c r="F20" s="12" t="str">
        <f>IFERROR(IF(AND($A$13=$O$13,VLOOKUP(Instructions!$D$20,'District Information'!A:S,19,FALSE)&gt;=(ROW(A20)-(ROW($A$20)-1))),INDEX('District Information'!AE:AE,MATCH(Instructions!$D$20,'District Information'!U:U,0)+(ROW(A20)-ROW($A$20))),""),"")</f>
        <v/>
      </c>
      <c r="G20" s="12" t="str">
        <f>IFERROR(IF(AND($A$13=$O$13,VLOOKUP(Instructions!$D$20,'District Information'!A:S,19,FALSE)&gt;=(ROW(A20)-(ROW($A$20)-1))),INDEX('District Information'!AF:AF,MATCH(Instructions!$D$20,'District Information'!U:U,0)+(ROW(A20)-ROW($A$20))),""),"")</f>
        <v/>
      </c>
      <c r="H20" s="19" t="str">
        <f>IFERROR(IF(AND($A$13=$O$13,VLOOKUP(Instructions!$D$20,'District Information'!A:S,19,FALSE)&gt;=(ROW(A20)-(ROW($A$20)-1))),INDEX('District Information'!AG:AG,MATCH(Instructions!$D$20,'District Information'!U:U,0)+(ROW(A20)-ROW($A$20))),""),"")</f>
        <v/>
      </c>
    </row>
    <row r="21" spans="1:14">
      <c r="A21" s="12" t="str">
        <f>IFERROR(IF(AND($A$13=$O$13,VLOOKUP(Instructions!$D$20,'District Information'!A:S,19,FALSE)&gt;=(ROW(A21)-(ROW($A$20)-1))),INDEX('District Information'!AC:AC,MATCH(Instructions!$D$20,'District Information'!U:U,0)+(ROW(A21)-ROW($A$20))),""),"")</f>
        <v/>
      </c>
      <c r="B21" s="12" t="str">
        <f t="shared" ref="B21:B45" si="2">IF(A21&lt;&gt;""," ","")</f>
        <v/>
      </c>
      <c r="C21" s="10" t="str">
        <f t="shared" si="0"/>
        <v/>
      </c>
      <c r="D21" s="10" t="str">
        <f t="shared" si="1"/>
        <v/>
      </c>
      <c r="E21" s="12" t="str">
        <f>IFERROR(IF(AND($A$13=$O$13,VLOOKUP(Instructions!$D$20,'District Information'!A:S,19,FALSE)&gt;=(ROW(A21)-(ROW($A$20)-1))),INDEX('District Information'!AD:AD,MATCH(Instructions!$D$20,'District Information'!U:U,0)+(ROW(A21)-ROW($A$20))),""),"")</f>
        <v/>
      </c>
      <c r="F21" s="12" t="str">
        <f>IFERROR(IF(AND($A$13=$O$13,VLOOKUP(Instructions!$D$20,'District Information'!A:S,19,FALSE)&gt;=(ROW(A21)-(ROW($A$20)-1))),INDEX('District Information'!AE:AE,MATCH(Instructions!$D$20,'District Information'!U:U,0)+(ROW(A21)-ROW($A$20))),""),"")</f>
        <v/>
      </c>
      <c r="G21" s="12" t="str">
        <f>IFERROR(IF(AND($A$13=$O$13,VLOOKUP(Instructions!$D$20,'District Information'!A:S,19,FALSE)&gt;=(ROW(A21)-(ROW($A$20)-1))),INDEX('District Information'!AF:AF,MATCH(Instructions!$D$20,'District Information'!U:U,0)+(ROW(A21)-ROW($A$20))),""),"")</f>
        <v/>
      </c>
      <c r="H21" s="19" t="str">
        <f>IFERROR(IF(AND($A$13=$O$13,VLOOKUP(Instructions!$D$20,'District Information'!A:S,19,FALSE)&gt;=(ROW(A21)-(ROW($A$20)-1))),INDEX('District Information'!AG:AG,MATCH(Instructions!$D$20,'District Information'!U:U,0)+(ROW(A21)-ROW($A$20))),""),"")</f>
        <v/>
      </c>
    </row>
    <row r="22" spans="1:14">
      <c r="A22" s="12" t="str">
        <f>IFERROR(IF(AND($A$13=$O$13,VLOOKUP(Instructions!$D$20,'District Information'!A:S,19,FALSE)&gt;=(ROW(A22)-(ROW($A$20)-1))),INDEX('District Information'!AC:AC,MATCH(Instructions!$D$20,'District Information'!U:U,0)+(ROW(A22)-ROW($A$20))),""),"")</f>
        <v/>
      </c>
      <c r="B22" s="12" t="str">
        <f t="shared" si="2"/>
        <v/>
      </c>
      <c r="C22" s="10" t="str">
        <f t="shared" si="0"/>
        <v/>
      </c>
      <c r="D22" s="10" t="str">
        <f t="shared" si="1"/>
        <v/>
      </c>
      <c r="E22" s="12" t="str">
        <f>IFERROR(IF(AND($A$13=$O$13,VLOOKUP(Instructions!$D$20,'District Information'!A:S,19,FALSE)&gt;=(ROW(A22)-(ROW($A$20)-1))),INDEX('District Information'!AD:AD,MATCH(Instructions!$D$20,'District Information'!U:U,0)+(ROW(A22)-ROW($A$20))),""),"")</f>
        <v/>
      </c>
      <c r="F22" s="12" t="str">
        <f>IFERROR(IF(AND($A$13=$O$13,VLOOKUP(Instructions!$D$20,'District Information'!A:S,19,FALSE)&gt;=(ROW(A22)-(ROW($A$20)-1))),INDEX('District Information'!AE:AE,MATCH(Instructions!$D$20,'District Information'!U:U,0)+(ROW(A22)-ROW($A$20))),""),"")</f>
        <v/>
      </c>
      <c r="G22" s="12" t="str">
        <f>IFERROR(IF(AND($A$13=$O$13,VLOOKUP(Instructions!$D$20,'District Information'!A:S,19,FALSE)&gt;=(ROW(A22)-(ROW($A$20)-1))),INDEX('District Information'!AF:AF,MATCH(Instructions!$D$20,'District Information'!U:U,0)+(ROW(A22)-ROW($A$20))),""),"")</f>
        <v/>
      </c>
      <c r="H22" s="19" t="str">
        <f>IFERROR(IF(AND($A$13=$O$13,VLOOKUP(Instructions!$D$20,'District Information'!A:S,19,FALSE)&gt;=(ROW(A22)-(ROW($A$20)-1))),INDEX('District Information'!AG:AG,MATCH(Instructions!$D$20,'District Information'!U:U,0)+(ROW(A22)-ROW($A$20))),""),"")</f>
        <v/>
      </c>
    </row>
    <row r="23" spans="1:14">
      <c r="A23" s="12" t="str">
        <f>IFERROR(IF(AND($A$13=$O$13,VLOOKUP(Instructions!$D$20,'District Information'!A:S,19,FALSE)&gt;=(ROW(A23)-(ROW($A$20)-1))),INDEX('District Information'!AC:AC,MATCH(Instructions!$D$20,'District Information'!U:U,0)+(ROW(A23)-ROW($A$20))),""),"")</f>
        <v/>
      </c>
      <c r="B23" s="12" t="str">
        <f t="shared" si="2"/>
        <v/>
      </c>
      <c r="C23" s="10" t="str">
        <f t="shared" si="0"/>
        <v/>
      </c>
      <c r="D23" s="10" t="str">
        <f t="shared" si="1"/>
        <v/>
      </c>
      <c r="E23" s="12" t="str">
        <f>IFERROR(IF(AND($A$13=$O$13,VLOOKUP(Instructions!$D$20,'District Information'!A:S,19,FALSE)&gt;=(ROW(A23)-(ROW($A$20)-1))),INDEX('District Information'!AD:AD,MATCH(Instructions!$D$20,'District Information'!U:U,0)+(ROW(A23)-ROW($A$20))),""),"")</f>
        <v/>
      </c>
      <c r="F23" s="12" t="str">
        <f>IFERROR(IF(AND($A$13=$O$13,VLOOKUP(Instructions!$D$20,'District Information'!A:S,19,FALSE)&gt;=(ROW(A23)-(ROW($A$20)-1))),INDEX('District Information'!AE:AE,MATCH(Instructions!$D$20,'District Information'!U:U,0)+(ROW(A23)-ROW($A$20))),""),"")</f>
        <v/>
      </c>
      <c r="G23" s="12" t="str">
        <f>IFERROR(IF(AND($A$13=$O$13,VLOOKUP(Instructions!$D$20,'District Information'!A:S,19,FALSE)&gt;=(ROW(A23)-(ROW($A$20)-1))),INDEX('District Information'!AF:AF,MATCH(Instructions!$D$20,'District Information'!U:U,0)+(ROW(A23)-ROW($A$20))),""),"")</f>
        <v/>
      </c>
      <c r="H23" s="19" t="str">
        <f>IFERROR(IF(AND($A$13=$O$13,VLOOKUP(Instructions!$D$20,'District Information'!A:S,19,FALSE)&gt;=(ROW(A23)-(ROW($A$20)-1))),INDEX('District Information'!AG:AG,MATCH(Instructions!$D$20,'District Information'!U:U,0)+(ROW(A23)-ROW($A$20))),""),"")</f>
        <v/>
      </c>
    </row>
    <row r="24" spans="1:14" ht="14.25" customHeight="1">
      <c r="A24" s="12" t="str">
        <f>IFERROR(IF(AND($A$13=$O$13,VLOOKUP(Instructions!$D$20,'District Information'!A:S,19,FALSE)&gt;=(ROW(A24)-(ROW($A$20)-1))),INDEX('District Information'!AC:AC,MATCH(Instructions!$D$20,'District Information'!U:U,0)+(ROW(A24)-ROW($A$20))),""),"")</f>
        <v/>
      </c>
      <c r="B24" s="12" t="str">
        <f t="shared" si="2"/>
        <v/>
      </c>
      <c r="C24" s="10" t="str">
        <f t="shared" si="0"/>
        <v/>
      </c>
      <c r="D24" s="10" t="str">
        <f t="shared" si="1"/>
        <v/>
      </c>
      <c r="E24" s="12" t="str">
        <f>IFERROR(IF(AND($A$13=$O$13,VLOOKUP(Instructions!$D$20,'District Information'!A:S,19,FALSE)&gt;=(ROW(A24)-(ROW($A$20)-1))),INDEX('District Information'!AD:AD,MATCH(Instructions!$D$20,'District Information'!U:U,0)+(ROW(A24)-ROW($A$20))),""),"")</f>
        <v/>
      </c>
      <c r="F24" s="12" t="str">
        <f>IFERROR(IF(AND($A$13=$O$13,VLOOKUP(Instructions!$D$20,'District Information'!A:S,19,FALSE)&gt;=(ROW(A24)-(ROW($A$20)-1))),INDEX('District Information'!AE:AE,MATCH(Instructions!$D$20,'District Information'!U:U,0)+(ROW(A24)-ROW($A$20))),""),"")</f>
        <v/>
      </c>
      <c r="G24" s="12" t="str">
        <f>IFERROR(IF(AND($A$13=$O$13,VLOOKUP(Instructions!$D$20,'District Information'!A:S,19,FALSE)&gt;=(ROW(A24)-(ROW($A$20)-1))),INDEX('District Information'!AF:AF,MATCH(Instructions!$D$20,'District Information'!U:U,0)+(ROW(A24)-ROW($A$20))),""),"")</f>
        <v/>
      </c>
      <c r="H24" s="19" t="str">
        <f>IFERROR(IF(AND($A$13=$O$13,VLOOKUP(Instructions!$D$20,'District Information'!A:S,19,FALSE)&gt;=(ROW(A24)-(ROW($A$20)-1))),INDEX('District Information'!AG:AG,MATCH(Instructions!$D$20,'District Information'!U:U,0)+(ROW(A24)-ROW($A$20))),""),"")</f>
        <v/>
      </c>
    </row>
    <row r="25" spans="1:14">
      <c r="A25" s="12" t="str">
        <f>IFERROR(IF(AND($A$13=$O$13,VLOOKUP(Instructions!$D$20,'District Information'!A:S,19,FALSE)&gt;=(ROW(A25)-(ROW($A$20)-1))),INDEX('District Information'!AC:AC,MATCH(Instructions!$D$20,'District Information'!U:U,0)+(ROW(A25)-ROW($A$20))),""),"")</f>
        <v/>
      </c>
      <c r="B25" s="12" t="str">
        <f t="shared" si="2"/>
        <v/>
      </c>
      <c r="C25" s="10" t="str">
        <f t="shared" si="0"/>
        <v/>
      </c>
      <c r="D25" s="10" t="str">
        <f t="shared" si="1"/>
        <v/>
      </c>
      <c r="E25" s="12" t="str">
        <f>IFERROR(IF(AND($A$13=$O$13,VLOOKUP(Instructions!$D$20,'District Information'!A:S,19,FALSE)&gt;=(ROW(A25)-(ROW($A$20)-1))),INDEX('District Information'!AD:AD,MATCH(Instructions!$D$20,'District Information'!U:U,0)+(ROW(A25)-ROW($A$20))),""),"")</f>
        <v/>
      </c>
      <c r="F25" s="12" t="str">
        <f>IFERROR(IF(AND($A$13=$O$13,VLOOKUP(Instructions!$D$20,'District Information'!A:S,19,FALSE)&gt;=(ROW(A25)-(ROW($A$20)-1))),INDEX('District Information'!AE:AE,MATCH(Instructions!$D$20,'District Information'!U:U,0)+(ROW(A25)-ROW($A$20))),""),"")</f>
        <v/>
      </c>
      <c r="G25" s="12" t="str">
        <f>IFERROR(IF(AND($A$13=$O$13,VLOOKUP(Instructions!$D$20,'District Information'!A:S,19,FALSE)&gt;=(ROW(A25)-(ROW($A$20)-1))),INDEX('District Information'!AF:AF,MATCH(Instructions!$D$20,'District Information'!U:U,0)+(ROW(A25)-ROW($A$20))),""),"")</f>
        <v/>
      </c>
      <c r="H25" s="19" t="str">
        <f>IFERROR(IF(AND($A$13=$O$13,VLOOKUP(Instructions!$D$20,'District Information'!A:S,19,FALSE)&gt;=(ROW(A25)-(ROW($A$20)-1))),INDEX('District Information'!AG:AG,MATCH(Instructions!$D$20,'District Information'!U:U,0)+(ROW(A25)-ROW($A$20))),""),"")</f>
        <v/>
      </c>
    </row>
    <row r="26" spans="1:14">
      <c r="A26" s="12" t="str">
        <f>IFERROR(IF(AND($A$13=$O$13,VLOOKUP(Instructions!$D$20,'District Information'!A:S,19,FALSE)&gt;=(ROW(A26)-(ROW($A$20)-1))),INDEX('District Information'!AC:AC,MATCH(Instructions!$D$20,'District Information'!U:U,0)+(ROW(A26)-ROW($A$20))),""),"")</f>
        <v/>
      </c>
      <c r="B26" s="12" t="str">
        <f t="shared" si="2"/>
        <v/>
      </c>
      <c r="C26" s="10" t="str">
        <f t="shared" si="0"/>
        <v/>
      </c>
      <c r="D26" s="10" t="str">
        <f t="shared" si="1"/>
        <v/>
      </c>
      <c r="E26" s="12" t="str">
        <f>IFERROR(IF(AND($A$13=$O$13,VLOOKUP(Instructions!$D$20,'District Information'!A:S,19,FALSE)&gt;=(ROW(A26)-(ROW($A$20)-1))),INDEX('District Information'!AD:AD,MATCH(Instructions!$D$20,'District Information'!U:U,0)+(ROW(A26)-ROW($A$20))),""),"")</f>
        <v/>
      </c>
      <c r="F26" s="12" t="str">
        <f>IFERROR(IF(AND($A$13=$O$13,VLOOKUP(Instructions!$D$20,'District Information'!A:S,19,FALSE)&gt;=(ROW(A26)-(ROW($A$20)-1))),INDEX('District Information'!AE:AE,MATCH(Instructions!$D$20,'District Information'!U:U,0)+(ROW(A26)-ROW($A$20))),""),"")</f>
        <v/>
      </c>
      <c r="G26" s="12" t="str">
        <f>IFERROR(IF(AND($A$13=$O$13,VLOOKUP(Instructions!$D$20,'District Information'!A:S,19,FALSE)&gt;=(ROW(A26)-(ROW($A$20)-1))),INDEX('District Information'!AF:AF,MATCH(Instructions!$D$20,'District Information'!U:U,0)+(ROW(A26)-ROW($A$20))),""),"")</f>
        <v/>
      </c>
      <c r="H26" s="19" t="str">
        <f>IFERROR(IF(AND($A$13=$O$13,VLOOKUP(Instructions!$D$20,'District Information'!A:S,19,FALSE)&gt;=(ROW(A26)-(ROW($A$20)-1))),INDEX('District Information'!AG:AG,MATCH(Instructions!$D$20,'District Information'!U:U,0)+(ROW(A26)-ROW($A$20))),""),"")</f>
        <v/>
      </c>
    </row>
    <row r="27" spans="1:14">
      <c r="A27" s="12" t="str">
        <f>IFERROR(IF(AND($A$13=$O$13,VLOOKUP(Instructions!$D$20,'District Information'!A:S,19,FALSE)&gt;=(ROW(A27)-(ROW($A$20)-1))),INDEX('District Information'!AC:AC,MATCH(Instructions!$D$20,'District Information'!U:U,0)+(ROW(A27)-ROW($A$20))),""),"")</f>
        <v/>
      </c>
      <c r="B27" s="12" t="str">
        <f t="shared" si="2"/>
        <v/>
      </c>
      <c r="C27" s="10" t="str">
        <f t="shared" si="0"/>
        <v/>
      </c>
      <c r="D27" s="10" t="str">
        <f t="shared" si="1"/>
        <v/>
      </c>
      <c r="E27" s="12" t="str">
        <f>IFERROR(IF(AND($A$13=$O$13,VLOOKUP(Instructions!$D$20,'District Information'!A:S,19,FALSE)&gt;=(ROW(A27)-(ROW($A$20)-1))),INDEX('District Information'!AD:AD,MATCH(Instructions!$D$20,'District Information'!U:U,0)+(ROW(A27)-ROW($A$20))),""),"")</f>
        <v/>
      </c>
      <c r="F27" s="12" t="str">
        <f>IFERROR(IF(AND($A$13=$O$13,VLOOKUP(Instructions!$D$20,'District Information'!A:S,19,FALSE)&gt;=(ROW(A27)-(ROW($A$20)-1))),INDEX('District Information'!AE:AE,MATCH(Instructions!$D$20,'District Information'!U:U,0)+(ROW(A27)-ROW($A$20))),""),"")</f>
        <v/>
      </c>
      <c r="G27" s="12" t="str">
        <f>IFERROR(IF(AND($A$13=$O$13,VLOOKUP(Instructions!$D$20,'District Information'!A:S,19,FALSE)&gt;=(ROW(A27)-(ROW($A$20)-1))),INDEX('District Information'!AF:AF,MATCH(Instructions!$D$20,'District Information'!U:U,0)+(ROW(A27)-ROW($A$20))),""),"")</f>
        <v/>
      </c>
      <c r="H27" s="19" t="str">
        <f>IFERROR(IF(AND($A$13=$O$13,VLOOKUP(Instructions!$D$20,'District Information'!A:S,19,FALSE)&gt;=(ROW(A27)-(ROW($A$20)-1))),INDEX('District Information'!AG:AG,MATCH(Instructions!$D$20,'District Information'!U:U,0)+(ROW(A27)-ROW($A$20))),""),"")</f>
        <v/>
      </c>
    </row>
    <row r="28" spans="1:14">
      <c r="A28" s="12" t="str">
        <f>IFERROR(IF(AND($A$13=$O$13,VLOOKUP(Instructions!$D$20,'District Information'!A:S,19,FALSE)&gt;=(ROW(A28)-(ROW($A$20)-1))),INDEX('District Information'!AC:AC,MATCH(Instructions!$D$20,'District Information'!U:U,0)+(ROW(A28)-ROW($A$20))),""),"")</f>
        <v/>
      </c>
      <c r="B28" s="12" t="str">
        <f t="shared" si="2"/>
        <v/>
      </c>
      <c r="C28" s="10" t="str">
        <f t="shared" si="0"/>
        <v/>
      </c>
      <c r="D28" s="10" t="str">
        <f t="shared" si="1"/>
        <v/>
      </c>
      <c r="E28" s="12" t="str">
        <f>IFERROR(IF(AND($A$13=$O$13,VLOOKUP(Instructions!$D$20,'District Information'!A:S,19,FALSE)&gt;=(ROW(A28)-(ROW($A$20)-1))),INDEX('District Information'!AD:AD,MATCH(Instructions!$D$20,'District Information'!U:U,0)+(ROW(A28)-ROW($A$20))),""),"")</f>
        <v/>
      </c>
      <c r="F28" s="12" t="str">
        <f>IFERROR(IF(AND($A$13=$O$13,VLOOKUP(Instructions!$D$20,'District Information'!A:S,19,FALSE)&gt;=(ROW(A28)-(ROW($A$20)-1))),INDEX('District Information'!AE:AE,MATCH(Instructions!$D$20,'District Information'!U:U,0)+(ROW(A28)-ROW($A$20))),""),"")</f>
        <v/>
      </c>
      <c r="G28" s="12" t="str">
        <f>IFERROR(IF(AND($A$13=$O$13,VLOOKUP(Instructions!$D$20,'District Information'!A:S,19,FALSE)&gt;=(ROW(A28)-(ROW($A$20)-1))),INDEX('District Information'!AF:AF,MATCH(Instructions!$D$20,'District Information'!U:U,0)+(ROW(A28)-ROW($A$20))),""),"")</f>
        <v/>
      </c>
      <c r="H28" s="19" t="str">
        <f>IFERROR(IF(AND($A$13=$O$13,VLOOKUP(Instructions!$D$20,'District Information'!A:S,19,FALSE)&gt;=(ROW(A28)-(ROW($A$20)-1))),INDEX('District Information'!AG:AG,MATCH(Instructions!$D$20,'District Information'!U:U,0)+(ROW(A28)-ROW($A$20))),""),"")</f>
        <v/>
      </c>
    </row>
    <row r="29" spans="1:14">
      <c r="A29" s="12" t="str">
        <f>IFERROR(IF(AND($A$13=$O$13,VLOOKUP(Instructions!$D$20,'District Information'!A:S,19,FALSE)&gt;=(ROW(A29)-(ROW($A$20)-1))),INDEX('District Information'!AC:AC,MATCH(Instructions!$D$20,'District Information'!U:U,0)+(ROW(A29)-ROW($A$20))),""),"")</f>
        <v/>
      </c>
      <c r="B29" s="12" t="str">
        <f t="shared" si="2"/>
        <v/>
      </c>
      <c r="C29" s="10" t="str">
        <f t="shared" si="0"/>
        <v/>
      </c>
      <c r="D29" s="10" t="str">
        <f t="shared" si="1"/>
        <v/>
      </c>
      <c r="E29" s="12" t="str">
        <f>IFERROR(IF(AND($A$13=$O$13,VLOOKUP(Instructions!$D$20,'District Information'!A:S,19,FALSE)&gt;=(ROW(A29)-(ROW($A$20)-1))),INDEX('District Information'!AD:AD,MATCH(Instructions!$D$20,'District Information'!U:U,0)+(ROW(A29)-ROW($A$20))),""),"")</f>
        <v/>
      </c>
      <c r="F29" s="12" t="str">
        <f>IFERROR(IF(AND($A$13=$O$13,VLOOKUP(Instructions!$D$20,'District Information'!A:S,19,FALSE)&gt;=(ROW(A29)-(ROW($A$20)-1))),INDEX('District Information'!AE:AE,MATCH(Instructions!$D$20,'District Information'!U:U,0)+(ROW(A29)-ROW($A$20))),""),"")</f>
        <v/>
      </c>
      <c r="G29" s="12" t="str">
        <f>IFERROR(IF(AND($A$13=$O$13,VLOOKUP(Instructions!$D$20,'District Information'!A:S,19,FALSE)&gt;=(ROW(A29)-(ROW($A$20)-1))),INDEX('District Information'!AF:AF,MATCH(Instructions!$D$20,'District Information'!U:U,0)+(ROW(A29)-ROW($A$20))),""),"")</f>
        <v/>
      </c>
      <c r="H29" s="19" t="str">
        <f>IFERROR(IF(AND($A$13=$O$13,VLOOKUP(Instructions!$D$20,'District Information'!A:S,19,FALSE)&gt;=(ROW(A29)-(ROW($A$20)-1))),INDEX('District Information'!AG:AG,MATCH(Instructions!$D$20,'District Information'!U:U,0)+(ROW(A29)-ROW($A$20))),""),"")</f>
        <v/>
      </c>
    </row>
    <row r="30" spans="1:14">
      <c r="A30" s="12" t="str">
        <f>IFERROR(IF(AND($A$13=$O$13,VLOOKUP(Instructions!$D$20,'District Information'!A:S,19,FALSE)&gt;=(ROW(A30)-(ROW($A$20)-1))),INDEX('District Information'!AC:AC,MATCH(Instructions!$D$20,'District Information'!U:U,0)+(ROW(A30)-ROW($A$20))),""),"")</f>
        <v/>
      </c>
      <c r="B30" s="12" t="str">
        <f t="shared" si="2"/>
        <v/>
      </c>
      <c r="C30" s="10" t="str">
        <f t="shared" si="0"/>
        <v/>
      </c>
      <c r="D30" s="10" t="str">
        <f t="shared" si="1"/>
        <v/>
      </c>
      <c r="E30" s="12" t="str">
        <f>IFERROR(IF(AND($A$13=$O$13,VLOOKUP(Instructions!$D$20,'District Information'!A:S,19,FALSE)&gt;=(ROW(A30)-(ROW($A$20)-1))),INDEX('District Information'!AD:AD,MATCH(Instructions!$D$20,'District Information'!U:U,0)+(ROW(A30)-ROW($A$20))),""),"")</f>
        <v/>
      </c>
      <c r="F30" s="12" t="str">
        <f>IFERROR(IF(AND($A$13=$O$13,VLOOKUP(Instructions!$D$20,'District Information'!A:S,19,FALSE)&gt;=(ROW(A30)-(ROW($A$20)-1))),INDEX('District Information'!AE:AE,MATCH(Instructions!$D$20,'District Information'!U:U,0)+(ROW(A30)-ROW($A$20))),""),"")</f>
        <v/>
      </c>
      <c r="G30" s="12" t="str">
        <f>IFERROR(IF(AND($A$13=$O$13,VLOOKUP(Instructions!$D$20,'District Information'!A:S,19,FALSE)&gt;=(ROW(A30)-(ROW($A$20)-1))),INDEX('District Information'!AF:AF,MATCH(Instructions!$D$20,'District Information'!U:U,0)+(ROW(A30)-ROW($A$20))),""),"")</f>
        <v/>
      </c>
      <c r="H30" s="19" t="str">
        <f>IFERROR(IF(AND($A$13=$O$13,VLOOKUP(Instructions!$D$20,'District Information'!A:S,19,FALSE)&gt;=(ROW(A30)-(ROW($A$20)-1))),INDEX('District Information'!AG:AG,MATCH(Instructions!$D$20,'District Information'!U:U,0)+(ROW(A30)-ROW($A$20))),""),"")</f>
        <v/>
      </c>
    </row>
    <row r="31" spans="1:14">
      <c r="A31" s="12" t="str">
        <f>IFERROR(IF(AND($A$13=$O$13,VLOOKUP(Instructions!$D$20,'District Information'!A:S,19,FALSE)&gt;=(ROW(A31)-(ROW($A$20)-1))),INDEX('District Information'!AC:AC,MATCH(Instructions!$D$20,'District Information'!U:U,0)+(ROW(A31)-ROW($A$20))),""),"")</f>
        <v/>
      </c>
      <c r="B31" s="12" t="str">
        <f t="shared" si="2"/>
        <v/>
      </c>
      <c r="C31" s="10" t="str">
        <f t="shared" si="0"/>
        <v/>
      </c>
      <c r="D31" s="10" t="str">
        <f t="shared" si="1"/>
        <v/>
      </c>
      <c r="E31" s="12" t="str">
        <f>IFERROR(IF(AND($A$13=$O$13,VLOOKUP(Instructions!$D$20,'District Information'!A:S,19,FALSE)&gt;=(ROW(A31)-(ROW($A$20)-1))),INDEX('District Information'!AD:AD,MATCH(Instructions!$D$20,'District Information'!U:U,0)+(ROW(A31)-ROW($A$20))),""),"")</f>
        <v/>
      </c>
      <c r="F31" s="12" t="str">
        <f>IFERROR(IF(AND($A$13=$O$13,VLOOKUP(Instructions!$D$20,'District Information'!A:S,19,FALSE)&gt;=(ROW(A31)-(ROW($A$20)-1))),INDEX('District Information'!AE:AE,MATCH(Instructions!$D$20,'District Information'!U:U,0)+(ROW(A31)-ROW($A$20))),""),"")</f>
        <v/>
      </c>
      <c r="G31" s="12" t="str">
        <f>IFERROR(IF(AND($A$13=$O$13,VLOOKUP(Instructions!$D$20,'District Information'!A:S,19,FALSE)&gt;=(ROW(A31)-(ROW($A$20)-1))),INDEX('District Information'!AF:AF,MATCH(Instructions!$D$20,'District Information'!U:U,0)+(ROW(A31)-ROW($A$20))),""),"")</f>
        <v/>
      </c>
      <c r="H31" s="19" t="str">
        <f>IFERROR(IF(AND($A$13=$O$13,VLOOKUP(Instructions!$D$20,'District Information'!A:S,19,FALSE)&gt;=(ROW(A31)-(ROW($A$20)-1))),INDEX('District Information'!AG:AG,MATCH(Instructions!$D$20,'District Information'!U:U,0)+(ROW(A31)-ROW($A$20))),""),"")</f>
        <v/>
      </c>
    </row>
    <row r="32" spans="1:14">
      <c r="A32" s="12" t="str">
        <f>IFERROR(IF(AND($A$13=$O$13,VLOOKUP(Instructions!$D$20,'District Information'!A:S,19,FALSE)&gt;=(ROW(A32)-(ROW($A$20)-1))),INDEX('District Information'!AC:AC,MATCH(Instructions!$D$20,'District Information'!U:U,0)+(ROW(A32)-ROW($A$20))),""),"")</f>
        <v/>
      </c>
      <c r="B32" s="12" t="str">
        <f t="shared" si="2"/>
        <v/>
      </c>
      <c r="C32" s="10" t="str">
        <f t="shared" si="0"/>
        <v/>
      </c>
      <c r="D32" s="10" t="str">
        <f t="shared" si="1"/>
        <v/>
      </c>
      <c r="E32" s="12" t="str">
        <f>IFERROR(IF(AND($A$13=$O$13,VLOOKUP(Instructions!$D$20,'District Information'!A:S,19,FALSE)&gt;=(ROW(A32)-(ROW($A$20)-1))),INDEX('District Information'!AD:AD,MATCH(Instructions!$D$20,'District Information'!U:U,0)+(ROW(A32)-ROW($A$20))),""),"")</f>
        <v/>
      </c>
      <c r="F32" s="12" t="str">
        <f>IFERROR(IF(AND($A$13=$O$13,VLOOKUP(Instructions!$D$20,'District Information'!A:S,19,FALSE)&gt;=(ROW(A32)-(ROW($A$20)-1))),INDEX('District Information'!AE:AE,MATCH(Instructions!$D$20,'District Information'!U:U,0)+(ROW(A32)-ROW($A$20))),""),"")</f>
        <v/>
      </c>
      <c r="G32" s="12" t="str">
        <f>IFERROR(IF(AND($A$13=$O$13,VLOOKUP(Instructions!$D$20,'District Information'!A:S,19,FALSE)&gt;=(ROW(A32)-(ROW($A$20)-1))),INDEX('District Information'!AF:AF,MATCH(Instructions!$D$20,'District Information'!U:U,0)+(ROW(A32)-ROW($A$20))),""),"")</f>
        <v/>
      </c>
      <c r="H32" s="19" t="str">
        <f>IFERROR(IF(AND($A$13=$O$13,VLOOKUP(Instructions!$D$20,'District Information'!A:S,19,FALSE)&gt;=(ROW(A32)-(ROW($A$20)-1))),INDEX('District Information'!AG:AG,MATCH(Instructions!$D$20,'District Information'!U:U,0)+(ROW(A32)-ROW($A$20))),""),"")</f>
        <v/>
      </c>
    </row>
    <row r="33" spans="1:8">
      <c r="A33" s="12" t="str">
        <f>IFERROR(IF(AND($A$13=$O$13,VLOOKUP(Instructions!$D$20,'District Information'!A:S,19,FALSE)&gt;=(ROW(A33)-(ROW($A$20)-1))),INDEX('District Information'!AC:AC,MATCH(Instructions!$D$20,'District Information'!U:U,0)+(ROW(A33)-ROW($A$20))),""),"")</f>
        <v/>
      </c>
      <c r="B33" s="12" t="str">
        <f t="shared" si="2"/>
        <v/>
      </c>
      <c r="C33" s="10" t="str">
        <f t="shared" si="0"/>
        <v/>
      </c>
      <c r="D33" s="10" t="str">
        <f t="shared" si="1"/>
        <v/>
      </c>
      <c r="E33" s="12" t="str">
        <f>IFERROR(IF(AND($A$13=$O$13,VLOOKUP(Instructions!$D$20,'District Information'!A:S,19,FALSE)&gt;=(ROW(A33)-(ROW($A$20)-1))),INDEX('District Information'!AD:AD,MATCH(Instructions!$D$20,'District Information'!U:U,0)+(ROW(A33)-ROW($A$20))),""),"")</f>
        <v/>
      </c>
      <c r="F33" s="12" t="str">
        <f>IFERROR(IF(AND($A$13=$O$13,VLOOKUP(Instructions!$D$20,'District Information'!A:S,19,FALSE)&gt;=(ROW(A33)-(ROW($A$20)-1))),INDEX('District Information'!AE:AE,MATCH(Instructions!$D$20,'District Information'!U:U,0)+(ROW(A33)-ROW($A$20))),""),"")</f>
        <v/>
      </c>
      <c r="G33" s="12" t="str">
        <f>IFERROR(IF(AND($A$13=$O$13,VLOOKUP(Instructions!$D$20,'District Information'!A:S,19,FALSE)&gt;=(ROW(A33)-(ROW($A$20)-1))),INDEX('District Information'!AF:AF,MATCH(Instructions!$D$20,'District Information'!U:U,0)+(ROW(A33)-ROW($A$20))),""),"")</f>
        <v/>
      </c>
      <c r="H33" s="19" t="str">
        <f>IFERROR(IF(AND($A$13=$O$13,VLOOKUP(Instructions!$D$20,'District Information'!A:S,19,FALSE)&gt;=(ROW(A33)-(ROW($A$20)-1))),INDEX('District Information'!AG:AG,MATCH(Instructions!$D$20,'District Information'!U:U,0)+(ROW(A33)-ROW($A$20))),""),"")</f>
        <v/>
      </c>
    </row>
    <row r="34" spans="1:8">
      <c r="A34" s="12" t="str">
        <f>IFERROR(IF(AND($A$13=$O$13,VLOOKUP(Instructions!$D$20,'District Information'!A:S,19,FALSE)&gt;=(ROW(A34)-(ROW($A$20)-1))),INDEX('District Information'!AC:AC,MATCH(Instructions!$D$20,'District Information'!U:U,0)+(ROW(A34)-ROW($A$20))),""),"")</f>
        <v/>
      </c>
      <c r="B34" s="12" t="str">
        <f t="shared" si="2"/>
        <v/>
      </c>
      <c r="C34" s="10" t="str">
        <f t="shared" si="0"/>
        <v/>
      </c>
      <c r="D34" s="10" t="str">
        <f t="shared" si="1"/>
        <v/>
      </c>
      <c r="E34" s="12" t="str">
        <f>IFERROR(IF(AND($A$13=$O$13,VLOOKUP(Instructions!$D$20,'District Information'!A:S,19,FALSE)&gt;=(ROW(A34)-(ROW($A$20)-1))),INDEX('District Information'!AD:AD,MATCH(Instructions!$D$20,'District Information'!U:U,0)+(ROW(A34)-ROW($A$20))),""),"")</f>
        <v/>
      </c>
      <c r="F34" s="12" t="str">
        <f>IFERROR(IF(AND($A$13=$O$13,VLOOKUP(Instructions!$D$20,'District Information'!A:S,19,FALSE)&gt;=(ROW(A34)-(ROW($A$20)-1))),INDEX('District Information'!AE:AE,MATCH(Instructions!$D$20,'District Information'!U:U,0)+(ROW(A34)-ROW($A$20))),""),"")</f>
        <v/>
      </c>
      <c r="G34" s="12" t="str">
        <f>IFERROR(IF(AND($A$13=$O$13,VLOOKUP(Instructions!$D$20,'District Information'!A:S,19,FALSE)&gt;=(ROW(A34)-(ROW($A$20)-1))),INDEX('District Information'!AF:AF,MATCH(Instructions!$D$20,'District Information'!U:U,0)+(ROW(A34)-ROW($A$20))),""),"")</f>
        <v/>
      </c>
      <c r="H34" s="19" t="str">
        <f>IFERROR(IF(AND($A$13=$O$13,VLOOKUP(Instructions!$D$20,'District Information'!A:S,19,FALSE)&gt;=(ROW(A34)-(ROW($A$20)-1))),INDEX('District Information'!AG:AG,MATCH(Instructions!$D$20,'District Information'!U:U,0)+(ROW(A34)-ROW($A$20))),""),"")</f>
        <v/>
      </c>
    </row>
    <row r="35" spans="1:8">
      <c r="A35" s="12" t="str">
        <f>IFERROR(IF(AND($A$13=$O$13,VLOOKUP(Instructions!$D$20,'District Information'!A:S,19,FALSE)&gt;=(ROW(A35)-(ROW($A$20)-1))),INDEX('District Information'!AC:AC,MATCH(Instructions!$D$20,'District Information'!U:U,0)+(ROW(A35)-ROW($A$20))),""),"")</f>
        <v/>
      </c>
      <c r="B35" s="12" t="str">
        <f t="shared" si="2"/>
        <v/>
      </c>
      <c r="C35" s="10" t="str">
        <f t="shared" si="0"/>
        <v/>
      </c>
      <c r="D35" s="10" t="str">
        <f t="shared" si="1"/>
        <v/>
      </c>
      <c r="E35" s="12" t="str">
        <f>IFERROR(IF(AND($A$13=$O$13,VLOOKUP(Instructions!$D$20,'District Information'!A:S,19,FALSE)&gt;=(ROW(A35)-(ROW($A$20)-1))),INDEX('District Information'!AD:AD,MATCH(Instructions!$D$20,'District Information'!U:U,0)+(ROW(A35)-ROW($A$20))),""),"")</f>
        <v/>
      </c>
      <c r="F35" s="12" t="str">
        <f>IFERROR(IF(AND($A$13=$O$13,VLOOKUP(Instructions!$D$20,'District Information'!A:S,19,FALSE)&gt;=(ROW(A35)-(ROW($A$20)-1))),INDEX('District Information'!AE:AE,MATCH(Instructions!$D$20,'District Information'!U:U,0)+(ROW(A35)-ROW($A$20))),""),"")</f>
        <v/>
      </c>
      <c r="G35" s="12" t="str">
        <f>IFERROR(IF(AND($A$13=$O$13,VLOOKUP(Instructions!$D$20,'District Information'!A:S,19,FALSE)&gt;=(ROW(A35)-(ROW($A$20)-1))),INDEX('District Information'!AF:AF,MATCH(Instructions!$D$20,'District Information'!U:U,0)+(ROW(A35)-ROW($A$20))),""),"")</f>
        <v/>
      </c>
      <c r="H35" s="19" t="str">
        <f>IFERROR(IF(AND($A$13=$O$13,VLOOKUP(Instructions!$D$20,'District Information'!A:S,19,FALSE)&gt;=(ROW(A35)-(ROW($A$20)-1))),INDEX('District Information'!AG:AG,MATCH(Instructions!$D$20,'District Information'!U:U,0)+(ROW(A35)-ROW($A$20))),""),"")</f>
        <v/>
      </c>
    </row>
    <row r="36" spans="1:8">
      <c r="A36" s="12" t="str">
        <f>IFERROR(IF(AND($A$13=$O$13,VLOOKUP(Instructions!$D$20,'District Information'!A:S,19,FALSE)&gt;=(ROW(A36)-(ROW($A$20)-1))),INDEX('District Information'!AC:AC,MATCH(Instructions!$D$20,'District Information'!U:U,0)+(ROW(A36)-ROW($A$20))),""),"")</f>
        <v/>
      </c>
      <c r="B36" s="12" t="str">
        <f t="shared" si="2"/>
        <v/>
      </c>
      <c r="C36" s="10" t="str">
        <f t="shared" si="0"/>
        <v/>
      </c>
      <c r="D36" s="10" t="str">
        <f t="shared" si="1"/>
        <v/>
      </c>
      <c r="E36" s="12" t="str">
        <f>IFERROR(IF(AND($A$13=$O$13,VLOOKUP(Instructions!$D$20,'District Information'!A:S,19,FALSE)&gt;=(ROW(A36)-(ROW($A$20)-1))),INDEX('District Information'!AD:AD,MATCH(Instructions!$D$20,'District Information'!U:U,0)+(ROW(A36)-ROW($A$20))),""),"")</f>
        <v/>
      </c>
      <c r="F36" s="12" t="str">
        <f>IFERROR(IF(AND($A$13=$O$13,VLOOKUP(Instructions!$D$20,'District Information'!A:S,19,FALSE)&gt;=(ROW(A36)-(ROW($A$20)-1))),INDEX('District Information'!AE:AE,MATCH(Instructions!$D$20,'District Information'!U:U,0)+(ROW(A36)-ROW($A$20))),""),"")</f>
        <v/>
      </c>
      <c r="G36" s="12" t="str">
        <f>IFERROR(IF(AND($A$13=$O$13,VLOOKUP(Instructions!$D$20,'District Information'!A:S,19,FALSE)&gt;=(ROW(A36)-(ROW($A$20)-1))),INDEX('District Information'!AF:AF,MATCH(Instructions!$D$20,'District Information'!U:U,0)+(ROW(A36)-ROW($A$20))),""),"")</f>
        <v/>
      </c>
      <c r="H36" s="19" t="str">
        <f>IFERROR(IF(AND($A$13=$O$13,VLOOKUP(Instructions!$D$20,'District Information'!A:S,19,FALSE)&gt;=(ROW(A36)-(ROW($A$20)-1))),INDEX('District Information'!AG:AG,MATCH(Instructions!$D$20,'District Information'!U:U,0)+(ROW(A36)-ROW($A$20))),""),"")</f>
        <v/>
      </c>
    </row>
    <row r="37" spans="1:8">
      <c r="A37" s="12" t="str">
        <f>IFERROR(IF(AND($A$13=$O$13,VLOOKUP(Instructions!$D$20,'District Information'!A:S,19,FALSE)&gt;=(ROW(A37)-(ROW($A$20)-1))),INDEX('District Information'!AC:AC,MATCH(Instructions!$D$20,'District Information'!U:U,0)+(ROW(A37)-ROW($A$20))),""),"")</f>
        <v/>
      </c>
      <c r="B37" s="12" t="str">
        <f t="shared" si="2"/>
        <v/>
      </c>
      <c r="C37" s="10" t="str">
        <f t="shared" si="0"/>
        <v/>
      </c>
      <c r="D37" s="10" t="str">
        <f t="shared" si="1"/>
        <v/>
      </c>
      <c r="E37" s="12" t="str">
        <f>IFERROR(IF(AND($A$13=$O$13,VLOOKUP(Instructions!$D$20,'District Information'!A:S,19,FALSE)&gt;=(ROW(A37)-(ROW($A$20)-1))),INDEX('District Information'!AD:AD,MATCH(Instructions!$D$20,'District Information'!U:U,0)+(ROW(A37)-ROW($A$20))),""),"")</f>
        <v/>
      </c>
      <c r="F37" s="12" t="str">
        <f>IFERROR(IF(AND($A$13=$O$13,VLOOKUP(Instructions!$D$20,'District Information'!A:S,19,FALSE)&gt;=(ROW(A37)-(ROW($A$20)-1))),INDEX('District Information'!AE:AE,MATCH(Instructions!$D$20,'District Information'!U:U,0)+(ROW(A37)-ROW($A$20))),""),"")</f>
        <v/>
      </c>
      <c r="G37" s="12" t="str">
        <f>IFERROR(IF(AND($A$13=$O$13,VLOOKUP(Instructions!$D$20,'District Information'!A:S,19,FALSE)&gt;=(ROW(A37)-(ROW($A$20)-1))),INDEX('District Information'!AF:AF,MATCH(Instructions!$D$20,'District Information'!U:U,0)+(ROW(A37)-ROW($A$20))),""),"")</f>
        <v/>
      </c>
      <c r="H37" s="19" t="str">
        <f>IFERROR(IF(AND($A$13=$O$13,VLOOKUP(Instructions!$D$20,'District Information'!A:S,19,FALSE)&gt;=(ROW(A37)-(ROW($A$20)-1))),INDEX('District Information'!AG:AG,MATCH(Instructions!$D$20,'District Information'!U:U,0)+(ROW(A37)-ROW($A$20))),""),"")</f>
        <v/>
      </c>
    </row>
    <row r="38" spans="1:8">
      <c r="A38" s="12" t="str">
        <f>IFERROR(IF(AND($A$13=$O$13,VLOOKUP(Instructions!$D$20,'District Information'!A:S,19,FALSE)&gt;=(ROW(A38)-(ROW($A$20)-1))),INDEX('District Information'!AC:AC,MATCH(Instructions!$D$20,'District Information'!U:U,0)+(ROW(A38)-ROW($A$20))),""),"")</f>
        <v/>
      </c>
      <c r="B38" s="12" t="str">
        <f t="shared" si="2"/>
        <v/>
      </c>
      <c r="C38" s="10" t="str">
        <f t="shared" si="0"/>
        <v/>
      </c>
      <c r="D38" s="10" t="str">
        <f t="shared" si="1"/>
        <v/>
      </c>
      <c r="E38" s="12" t="str">
        <f>IFERROR(IF(AND($A$13=$O$13,VLOOKUP(Instructions!$D$20,'District Information'!A:S,19,FALSE)&gt;=(ROW(A38)-(ROW($A$20)-1))),INDEX('District Information'!AD:AD,MATCH(Instructions!$D$20,'District Information'!U:U,0)+(ROW(A38)-ROW($A$20))),""),"")</f>
        <v/>
      </c>
      <c r="F38" s="12" t="str">
        <f>IFERROR(IF(AND($A$13=$O$13,VLOOKUP(Instructions!$D$20,'District Information'!A:S,19,FALSE)&gt;=(ROW(A38)-(ROW($A$20)-1))),INDEX('District Information'!AE:AE,MATCH(Instructions!$D$20,'District Information'!U:U,0)+(ROW(A38)-ROW($A$20))),""),"")</f>
        <v/>
      </c>
      <c r="G38" s="12" t="str">
        <f>IFERROR(IF(AND($A$13=$O$13,VLOOKUP(Instructions!$D$20,'District Information'!A:S,19,FALSE)&gt;=(ROW(A38)-(ROW($A$20)-1))),INDEX('District Information'!AF:AF,MATCH(Instructions!$D$20,'District Information'!U:U,0)+(ROW(A38)-ROW($A$20))),""),"")</f>
        <v/>
      </c>
      <c r="H38" s="19" t="str">
        <f>IFERROR(IF(AND($A$13=$O$13,VLOOKUP(Instructions!$D$20,'District Information'!A:S,19,FALSE)&gt;=(ROW(A38)-(ROW($A$20)-1))),INDEX('District Information'!AG:AG,MATCH(Instructions!$D$20,'District Information'!U:U,0)+(ROW(A38)-ROW($A$20))),""),"")</f>
        <v/>
      </c>
    </row>
    <row r="39" spans="1:8">
      <c r="A39" s="12" t="str">
        <f>IFERROR(IF(AND($A$13=$O$13,VLOOKUP(Instructions!$D$20,'District Information'!A:S,19,FALSE)&gt;=(ROW(A39)-(ROW($A$20)-1))),INDEX('District Information'!AC:AC,MATCH(Instructions!$D$20,'District Information'!U:U,0)+(ROW(A39)-ROW($A$20))),""),"")</f>
        <v/>
      </c>
      <c r="B39" s="12" t="str">
        <f t="shared" si="2"/>
        <v/>
      </c>
      <c r="C39" s="10" t="str">
        <f t="shared" si="0"/>
        <v/>
      </c>
      <c r="D39" s="10" t="str">
        <f t="shared" si="1"/>
        <v/>
      </c>
      <c r="E39" s="12" t="str">
        <f>IFERROR(IF(AND($A$13=$O$13,VLOOKUP(Instructions!$D$20,'District Information'!A:S,19,FALSE)&gt;=(ROW(A39)-(ROW($A$20)-1))),INDEX('District Information'!AD:AD,MATCH(Instructions!$D$20,'District Information'!U:U,0)+(ROW(A39)-ROW($A$20))),""),"")</f>
        <v/>
      </c>
      <c r="F39" s="12" t="str">
        <f>IFERROR(IF(AND($A$13=$O$13,VLOOKUP(Instructions!$D$20,'District Information'!A:S,19,FALSE)&gt;=(ROW(A39)-(ROW($A$20)-1))),INDEX('District Information'!AE:AE,MATCH(Instructions!$D$20,'District Information'!U:U,0)+(ROW(A39)-ROW($A$20))),""),"")</f>
        <v/>
      </c>
      <c r="G39" s="12" t="str">
        <f>IFERROR(IF(AND($A$13=$O$13,VLOOKUP(Instructions!$D$20,'District Information'!A:S,19,FALSE)&gt;=(ROW(A39)-(ROW($A$20)-1))),INDEX('District Information'!AF:AF,MATCH(Instructions!$D$20,'District Information'!U:U,0)+(ROW(A39)-ROW($A$20))),""),"")</f>
        <v/>
      </c>
      <c r="H39" s="19" t="str">
        <f>IFERROR(IF(AND($A$13=$O$13,VLOOKUP(Instructions!$D$20,'District Information'!A:S,19,FALSE)&gt;=(ROW(A39)-(ROW($A$20)-1))),INDEX('District Information'!AG:AG,MATCH(Instructions!$D$20,'District Information'!U:U,0)+(ROW(A39)-ROW($A$20))),""),"")</f>
        <v/>
      </c>
    </row>
    <row r="40" spans="1:8">
      <c r="A40" s="12" t="str">
        <f>IFERROR(IF(AND($A$13=$O$13,VLOOKUP(Instructions!$D$20,'District Information'!A:S,19,FALSE)&gt;=(ROW(A40)-(ROW($A$20)-1))),INDEX('District Information'!AC:AC,MATCH(Instructions!$D$20,'District Information'!U:U,0)+(ROW(A40)-ROW($A$20))),""),"")</f>
        <v/>
      </c>
      <c r="B40" s="12" t="str">
        <f t="shared" si="2"/>
        <v/>
      </c>
      <c r="C40" s="10" t="str">
        <f t="shared" si="0"/>
        <v/>
      </c>
      <c r="D40" s="10" t="str">
        <f t="shared" si="1"/>
        <v/>
      </c>
      <c r="E40" s="12" t="str">
        <f>IFERROR(IF(AND($A$13=$O$13,VLOOKUP(Instructions!$D$20,'District Information'!A:S,19,FALSE)&gt;=(ROW(A40)-(ROW($A$20)-1))),INDEX('District Information'!AD:AD,MATCH(Instructions!$D$20,'District Information'!U:U,0)+(ROW(A40)-ROW($A$20))),""),"")</f>
        <v/>
      </c>
      <c r="F40" s="12" t="str">
        <f>IFERROR(IF(AND($A$13=$O$13,VLOOKUP(Instructions!$D$20,'District Information'!A:S,19,FALSE)&gt;=(ROW(A40)-(ROW($A$20)-1))),INDEX('District Information'!AE:AE,MATCH(Instructions!$D$20,'District Information'!U:U,0)+(ROW(A40)-ROW($A$20))),""),"")</f>
        <v/>
      </c>
      <c r="G40" s="12" t="str">
        <f>IFERROR(IF(AND($A$13=$O$13,VLOOKUP(Instructions!$D$20,'District Information'!A:S,19,FALSE)&gt;=(ROW(A40)-(ROW($A$20)-1))),INDEX('District Information'!AF:AF,MATCH(Instructions!$D$20,'District Information'!U:U,0)+(ROW(A40)-ROW($A$20))),""),"")</f>
        <v/>
      </c>
      <c r="H40" s="19" t="str">
        <f>IFERROR(IF(AND($A$13=$O$13,VLOOKUP(Instructions!$D$20,'District Information'!A:S,19,FALSE)&gt;=(ROW(A40)-(ROW($A$20)-1))),INDEX('District Information'!AG:AG,MATCH(Instructions!$D$20,'District Information'!U:U,0)+(ROW(A40)-ROW($A$20))),""),"")</f>
        <v/>
      </c>
    </row>
    <row r="41" spans="1:8">
      <c r="A41" s="12" t="str">
        <f>IFERROR(IF(AND($A$13=$O$13,VLOOKUP(Instructions!$D$20,'District Information'!A:S,19,FALSE)&gt;=(ROW(A41)-(ROW($A$20)-1))),INDEX('District Information'!AC:AC,MATCH(Instructions!$D$20,'District Information'!U:U,0)+(ROW(A41)-ROW($A$20))),""),"")</f>
        <v/>
      </c>
      <c r="B41" s="12" t="str">
        <f t="shared" si="2"/>
        <v/>
      </c>
      <c r="C41" s="10" t="str">
        <f t="shared" si="0"/>
        <v/>
      </c>
      <c r="D41" s="10" t="str">
        <f t="shared" si="1"/>
        <v/>
      </c>
      <c r="E41" s="12" t="str">
        <f>IFERROR(IF(AND($A$13=$O$13,VLOOKUP(Instructions!$D$20,'District Information'!A:S,19,FALSE)&gt;=(ROW(A41)-(ROW($A$20)-1))),INDEX('District Information'!AD:AD,MATCH(Instructions!$D$20,'District Information'!U:U,0)+(ROW(A41)-ROW($A$20))),""),"")</f>
        <v/>
      </c>
      <c r="F41" s="12" t="str">
        <f>IFERROR(IF(AND($A$13=$O$13,VLOOKUP(Instructions!$D$20,'District Information'!A:S,19,FALSE)&gt;=(ROW(A41)-(ROW($A$20)-1))),INDEX('District Information'!AE:AE,MATCH(Instructions!$D$20,'District Information'!U:U,0)+(ROW(A41)-ROW($A$20))),""),"")</f>
        <v/>
      </c>
      <c r="G41" s="12" t="str">
        <f>IFERROR(IF(AND($A$13=$O$13,VLOOKUP(Instructions!$D$20,'District Information'!A:S,19,FALSE)&gt;=(ROW(A41)-(ROW($A$20)-1))),INDEX('District Information'!AF:AF,MATCH(Instructions!$D$20,'District Information'!U:U,0)+(ROW(A41)-ROW($A$20))),""),"")</f>
        <v/>
      </c>
      <c r="H41" s="19" t="str">
        <f>IFERROR(IF(AND($A$13=$O$13,VLOOKUP(Instructions!$D$20,'District Information'!A:S,19,FALSE)&gt;=(ROW(A41)-(ROW($A$20)-1))),INDEX('District Information'!AG:AG,MATCH(Instructions!$D$20,'District Information'!U:U,0)+(ROW(A41)-ROW($A$20))),""),"")</f>
        <v/>
      </c>
    </row>
    <row r="42" spans="1:8">
      <c r="A42" s="12" t="str">
        <f>IFERROR(IF(AND($A$13=$O$13,VLOOKUP(Instructions!$D$20,'District Information'!A:S,19,FALSE)&gt;=(ROW(A42)-(ROW($A$20)-1))),INDEX('District Information'!AC:AC,MATCH(Instructions!$D$20,'District Information'!U:U,0)+(ROW(A42)-ROW($A$20))),""),"")</f>
        <v/>
      </c>
      <c r="B42" s="12" t="str">
        <f t="shared" si="2"/>
        <v/>
      </c>
      <c r="C42" s="10" t="str">
        <f t="shared" si="0"/>
        <v/>
      </c>
      <c r="D42" s="10" t="str">
        <f t="shared" si="1"/>
        <v/>
      </c>
      <c r="E42" s="12" t="str">
        <f>IFERROR(IF(AND($A$13=$O$13,VLOOKUP(Instructions!$D$20,'District Information'!A:S,19,FALSE)&gt;=(ROW(A42)-(ROW($A$20)-1))),INDEX('District Information'!AD:AD,MATCH(Instructions!$D$20,'District Information'!U:U,0)+(ROW(A42)-ROW($A$20))),""),"")</f>
        <v/>
      </c>
      <c r="F42" s="12" t="str">
        <f>IFERROR(IF(AND($A$13=$O$13,VLOOKUP(Instructions!$D$20,'District Information'!A:S,19,FALSE)&gt;=(ROW(A42)-(ROW($A$20)-1))),INDEX('District Information'!AE:AE,MATCH(Instructions!$D$20,'District Information'!U:U,0)+(ROW(A42)-ROW($A$20))),""),"")</f>
        <v/>
      </c>
      <c r="G42" s="12" t="str">
        <f>IFERROR(IF(AND($A$13=$O$13,VLOOKUP(Instructions!$D$20,'District Information'!A:S,19,FALSE)&gt;=(ROW(A42)-(ROW($A$20)-1))),INDEX('District Information'!AF:AF,MATCH(Instructions!$D$20,'District Information'!U:U,0)+(ROW(A42)-ROW($A$20))),""),"")</f>
        <v/>
      </c>
      <c r="H42" s="19" t="str">
        <f>IFERROR(IF(AND($A$13=$O$13,VLOOKUP(Instructions!$D$20,'District Information'!A:S,19,FALSE)&gt;=(ROW(A42)-(ROW($A$20)-1))),INDEX('District Information'!AG:AG,MATCH(Instructions!$D$20,'District Information'!U:U,0)+(ROW(A42)-ROW($A$20))),""),"")</f>
        <v/>
      </c>
    </row>
    <row r="43" spans="1:8">
      <c r="A43" s="12" t="str">
        <f>IFERROR(IF(AND($A$13=$O$13,VLOOKUP(Instructions!$D$20,'District Information'!A:S,19,FALSE)&gt;=(ROW(A43)-(ROW($A$20)-1))),INDEX('District Information'!AC:AC,MATCH(Instructions!$D$20,'District Information'!U:U,0)+(ROW(A43)-ROW($A$20))),""),"")</f>
        <v/>
      </c>
      <c r="B43" s="12" t="str">
        <f t="shared" si="2"/>
        <v/>
      </c>
      <c r="C43" s="10" t="str">
        <f t="shared" si="0"/>
        <v/>
      </c>
      <c r="D43" s="10" t="str">
        <f t="shared" si="1"/>
        <v/>
      </c>
      <c r="E43" s="12" t="str">
        <f>IFERROR(IF(AND($A$13=$O$13,VLOOKUP(Instructions!$D$20,'District Information'!A:S,19,FALSE)&gt;=(ROW(A43)-(ROW($A$20)-1))),INDEX('District Information'!AD:AD,MATCH(Instructions!$D$20,'District Information'!U:U,0)+(ROW(A43)-ROW($A$20))),""),"")</f>
        <v/>
      </c>
      <c r="F43" s="12" t="str">
        <f>IFERROR(IF(AND($A$13=$O$13,VLOOKUP(Instructions!$D$20,'District Information'!A:S,19,FALSE)&gt;=(ROW(A43)-(ROW($A$20)-1))),INDEX('District Information'!AE:AE,MATCH(Instructions!$D$20,'District Information'!U:U,0)+(ROW(A43)-ROW($A$20))),""),"")</f>
        <v/>
      </c>
      <c r="G43" s="12" t="str">
        <f>IFERROR(IF(AND($A$13=$O$13,VLOOKUP(Instructions!$D$20,'District Information'!A:S,19,FALSE)&gt;=(ROW(A43)-(ROW($A$20)-1))),INDEX('District Information'!AF:AF,MATCH(Instructions!$D$20,'District Information'!U:U,0)+(ROW(A43)-ROW($A$20))),""),"")</f>
        <v/>
      </c>
      <c r="H43" s="19" t="str">
        <f>IFERROR(IF(AND($A$13=$O$13,VLOOKUP(Instructions!$D$20,'District Information'!A:S,19,FALSE)&gt;=(ROW(A43)-(ROW($A$20)-1))),INDEX('District Information'!AG:AG,MATCH(Instructions!$D$20,'District Information'!U:U,0)+(ROW(A43)-ROW($A$20))),""),"")</f>
        <v/>
      </c>
    </row>
    <row r="44" spans="1:8">
      <c r="A44" s="12" t="str">
        <f>IFERROR(IF(AND($A$13=$O$13,VLOOKUP(Instructions!$D$20,'District Information'!A:S,19,FALSE)&gt;=(ROW(A44)-(ROW($A$20)-1))),INDEX('District Information'!AC:AC,MATCH(Instructions!$D$20,'District Information'!U:U,0)+(ROW(A44)-ROW($A$20))),""),"")</f>
        <v/>
      </c>
      <c r="B44" s="12" t="str">
        <f t="shared" si="2"/>
        <v/>
      </c>
      <c r="C44" s="10" t="str">
        <f t="shared" si="0"/>
        <v/>
      </c>
      <c r="D44" s="10" t="str">
        <f t="shared" si="1"/>
        <v/>
      </c>
      <c r="E44" s="12" t="str">
        <f>IFERROR(IF(AND($A$13=$O$13,VLOOKUP(Instructions!$D$20,'District Information'!A:S,19,FALSE)&gt;=(ROW(A44)-(ROW($A$20)-1))),INDEX('District Information'!AD:AD,MATCH(Instructions!$D$20,'District Information'!U:U,0)+(ROW(A44)-ROW($A$20))),""),"")</f>
        <v/>
      </c>
      <c r="F44" s="12" t="str">
        <f>IFERROR(IF(AND($A$13=$O$13,VLOOKUP(Instructions!$D$20,'District Information'!A:S,19,FALSE)&gt;=(ROW(A44)-(ROW($A$20)-1))),INDEX('District Information'!AE:AE,MATCH(Instructions!$D$20,'District Information'!U:U,0)+(ROW(A44)-ROW($A$20))),""),"")</f>
        <v/>
      </c>
      <c r="G44" s="12" t="str">
        <f>IFERROR(IF(AND($A$13=$O$13,VLOOKUP(Instructions!$D$20,'District Information'!A:S,19,FALSE)&gt;=(ROW(A44)-(ROW($A$20)-1))),INDEX('District Information'!AF:AF,MATCH(Instructions!$D$20,'District Information'!U:U,0)+(ROW(A44)-ROW($A$20))),""),"")</f>
        <v/>
      </c>
      <c r="H44" s="19" t="str">
        <f>IFERROR(IF(AND($A$13=$O$13,VLOOKUP(Instructions!$D$20,'District Information'!A:S,19,FALSE)&gt;=(ROW(A44)-(ROW($A$20)-1))),INDEX('District Information'!AG:AG,MATCH(Instructions!$D$20,'District Information'!U:U,0)+(ROW(A44)-ROW($A$20))),""),"")</f>
        <v/>
      </c>
    </row>
    <row r="45" spans="1:8">
      <c r="A45" s="12" t="str">
        <f>IFERROR(IF(AND($A$13=$O$13,VLOOKUP(Instructions!$D$20,'District Information'!A:S,19,FALSE)&gt;=(ROW(A45)-(ROW($A$20)-1))),INDEX('District Information'!AC:AC,MATCH(Instructions!$D$20,'District Information'!U:U,0)+(ROW(A45)-ROW($A$20))),""),"")</f>
        <v/>
      </c>
      <c r="B45" s="12" t="str">
        <f t="shared" si="2"/>
        <v/>
      </c>
      <c r="C45" s="10" t="str">
        <f t="shared" si="0"/>
        <v/>
      </c>
      <c r="D45" s="10" t="str">
        <f t="shared" si="1"/>
        <v/>
      </c>
      <c r="E45" s="12" t="str">
        <f>IFERROR(IF(AND($A$13=$O$13,VLOOKUP(Instructions!$D$20,'District Information'!A:S,19,FALSE)&gt;=(ROW(A45)-(ROW($A$20)-1))),INDEX('District Information'!AD:AD,MATCH(Instructions!$D$20,'District Information'!U:U,0)+(ROW(A45)-ROW($A$20))),""),"")</f>
        <v/>
      </c>
      <c r="F45" s="12" t="str">
        <f>IFERROR(IF(AND($A$13=$O$13,VLOOKUP(Instructions!$D$20,'District Information'!A:S,19,FALSE)&gt;=(ROW(A45)-(ROW($A$20)-1))),INDEX('District Information'!AE:AE,MATCH(Instructions!$D$20,'District Information'!U:U,0)+(ROW(A45)-ROW($A$20))),""),"")</f>
        <v/>
      </c>
      <c r="G45" s="12" t="str">
        <f>IFERROR(IF(AND($A$13=$O$13,VLOOKUP(Instructions!$D$20,'District Information'!A:S,19,FALSE)&gt;=(ROW(A45)-(ROW($A$20)-1))),INDEX('District Information'!AF:AF,MATCH(Instructions!$D$20,'District Information'!U:U,0)+(ROW(A45)-ROW($A$20))),""),"")</f>
        <v/>
      </c>
      <c r="H45" s="19" t="str">
        <f>IFERROR(IF(AND($A$13=$O$13,VLOOKUP(Instructions!$D$20,'District Information'!A:S,19,FALSE)&gt;=(ROW(A45)-(ROW($A$20)-1))),INDEX('District Information'!AG:AG,MATCH(Instructions!$D$20,'District Information'!U:U,0)+(ROW(A45)-ROW($A$20))),""),"")</f>
        <v/>
      </c>
    </row>
    <row r="46" spans="1:8">
      <c r="A46" s="12" t="str">
        <f>IFERROR(IF(AND($A$13=$O$13,VLOOKUP(Instructions!$D$20,'District Information'!A:S,19,FALSE)&gt;=(ROW(A46)-(ROW($A$20)-1))),INDEX('District Information'!AC:AC,MATCH(Instructions!$D$20,'District Information'!U:U,0)+(ROW(A46)-ROW($A$20))),""),"")</f>
        <v/>
      </c>
      <c r="B46" s="12" t="str">
        <f t="shared" ref="B46:B109" si="3">IF(A46&lt;&gt;""," ","")</f>
        <v/>
      </c>
      <c r="C46" s="10" t="str">
        <f t="shared" si="0"/>
        <v/>
      </c>
      <c r="D46" s="10" t="str">
        <f t="shared" si="1"/>
        <v/>
      </c>
      <c r="E46" s="12" t="str">
        <f>IFERROR(IF(AND($A$13=$O$13,VLOOKUP(Instructions!$D$20,'District Information'!A:S,19,FALSE)&gt;=(ROW(A46)-(ROW($A$20)-1))),INDEX('District Information'!AD:AD,MATCH(Instructions!$D$20,'District Information'!U:U,0)+(ROW(A46)-ROW($A$20))),""),"")</f>
        <v/>
      </c>
      <c r="F46" s="12" t="str">
        <f>IFERROR(IF(AND($A$13=$O$13,VLOOKUP(Instructions!$D$20,'District Information'!A:S,19,FALSE)&gt;=(ROW(A46)-(ROW($A$20)-1))),INDEX('District Information'!AE:AE,MATCH(Instructions!$D$20,'District Information'!U:U,0)+(ROW(A46)-ROW($A$20))),""),"")</f>
        <v/>
      </c>
      <c r="G46" s="12" t="str">
        <f>IFERROR(IF(AND($A$13=$O$13,VLOOKUP(Instructions!$D$20,'District Information'!A:S,19,FALSE)&gt;=(ROW(A46)-(ROW($A$20)-1))),INDEX('District Information'!AF:AF,MATCH(Instructions!$D$20,'District Information'!U:U,0)+(ROW(A46)-ROW($A$20))),""),"")</f>
        <v/>
      </c>
      <c r="H46" s="19" t="str">
        <f>IFERROR(IF(AND($A$13=$O$13,VLOOKUP(Instructions!$D$20,'District Information'!A:S,19,FALSE)&gt;=(ROW(A46)-(ROW($A$20)-1))),INDEX('District Information'!AG:AG,MATCH(Instructions!$D$20,'District Information'!U:U,0)+(ROW(A46)-ROW($A$20))),""),"")</f>
        <v/>
      </c>
    </row>
    <row r="47" spans="1:8">
      <c r="A47" s="12" t="str">
        <f>IFERROR(IF(AND($A$13=$O$13,VLOOKUP(Instructions!$D$20,'District Information'!A:S,19,FALSE)&gt;=(ROW(A47)-(ROW($A$20)-1))),INDEX('District Information'!AC:AC,MATCH(Instructions!$D$20,'District Information'!U:U,0)+(ROW(A47)-ROW($A$20))),""),"")</f>
        <v/>
      </c>
      <c r="B47" s="12" t="str">
        <f t="shared" si="3"/>
        <v/>
      </c>
      <c r="C47" s="10" t="str">
        <f t="shared" si="0"/>
        <v/>
      </c>
      <c r="D47" s="10" t="str">
        <f t="shared" si="1"/>
        <v/>
      </c>
      <c r="E47" s="12" t="str">
        <f>IFERROR(IF(AND($A$13=$O$13,VLOOKUP(Instructions!$D$20,'District Information'!A:S,19,FALSE)&gt;=(ROW(A47)-(ROW($A$20)-1))),INDEX('District Information'!AD:AD,MATCH(Instructions!$D$20,'District Information'!U:U,0)+(ROW(A47)-ROW($A$20))),""),"")</f>
        <v/>
      </c>
      <c r="F47" s="12" t="str">
        <f>IFERROR(IF(AND($A$13=$O$13,VLOOKUP(Instructions!$D$20,'District Information'!A:S,19,FALSE)&gt;=(ROW(A47)-(ROW($A$20)-1))),INDEX('District Information'!AE:AE,MATCH(Instructions!$D$20,'District Information'!U:U,0)+(ROW(A47)-ROW($A$20))),""),"")</f>
        <v/>
      </c>
      <c r="G47" s="12" t="str">
        <f>IFERROR(IF(AND($A$13=$O$13,VLOOKUP(Instructions!$D$20,'District Information'!A:S,19,FALSE)&gt;=(ROW(A47)-(ROW($A$20)-1))),INDEX('District Information'!AF:AF,MATCH(Instructions!$D$20,'District Information'!U:U,0)+(ROW(A47)-ROW($A$20))),""),"")</f>
        <v/>
      </c>
      <c r="H47" s="19" t="str">
        <f>IFERROR(IF(AND($A$13=$O$13,VLOOKUP(Instructions!$D$20,'District Information'!A:S,19,FALSE)&gt;=(ROW(A47)-(ROW($A$20)-1))),INDEX('District Information'!AG:AG,MATCH(Instructions!$D$20,'District Information'!U:U,0)+(ROW(A47)-ROW($A$20))),""),"")</f>
        <v/>
      </c>
    </row>
    <row r="48" spans="1:8">
      <c r="A48" s="12" t="str">
        <f>IFERROR(IF(AND($A$13=$O$13,VLOOKUP(Instructions!$D$20,'District Information'!A:S,19,FALSE)&gt;=(ROW(A48)-(ROW($A$20)-1))),INDEX('District Information'!AC:AC,MATCH(Instructions!$D$20,'District Information'!U:U,0)+(ROW(A48)-ROW($A$20))),""),"")</f>
        <v/>
      </c>
      <c r="B48" s="12" t="str">
        <f t="shared" si="3"/>
        <v/>
      </c>
      <c r="C48" s="10" t="str">
        <f t="shared" si="0"/>
        <v/>
      </c>
      <c r="D48" s="10" t="str">
        <f t="shared" si="1"/>
        <v/>
      </c>
      <c r="E48" s="12" t="str">
        <f>IFERROR(IF(AND($A$13=$O$13,VLOOKUP(Instructions!$D$20,'District Information'!A:S,19,FALSE)&gt;=(ROW(A48)-(ROW($A$20)-1))),INDEX('District Information'!AD:AD,MATCH(Instructions!$D$20,'District Information'!U:U,0)+(ROW(A48)-ROW($A$20))),""),"")</f>
        <v/>
      </c>
      <c r="F48" s="12" t="str">
        <f>IFERROR(IF(AND($A$13=$O$13,VLOOKUP(Instructions!$D$20,'District Information'!A:S,19,FALSE)&gt;=(ROW(A48)-(ROW($A$20)-1))),INDEX('District Information'!AE:AE,MATCH(Instructions!$D$20,'District Information'!U:U,0)+(ROW(A48)-ROW($A$20))),""),"")</f>
        <v/>
      </c>
      <c r="G48" s="12" t="str">
        <f>IFERROR(IF(AND($A$13=$O$13,VLOOKUP(Instructions!$D$20,'District Information'!A:S,19,FALSE)&gt;=(ROW(A48)-(ROW($A$20)-1))),INDEX('District Information'!AF:AF,MATCH(Instructions!$D$20,'District Information'!U:U,0)+(ROW(A48)-ROW($A$20))),""),"")</f>
        <v/>
      </c>
      <c r="H48" s="19" t="str">
        <f>IFERROR(IF(AND($A$13=$O$13,VLOOKUP(Instructions!$D$20,'District Information'!A:S,19,FALSE)&gt;=(ROW(A48)-(ROW($A$20)-1))),INDEX('District Information'!AG:AG,MATCH(Instructions!$D$20,'District Information'!U:U,0)+(ROW(A48)-ROW($A$20))),""),"")</f>
        <v/>
      </c>
    </row>
    <row r="49" spans="1:8">
      <c r="A49" s="12" t="str">
        <f>IFERROR(IF(AND($A$13=$O$13,VLOOKUP(Instructions!$D$20,'District Information'!A:S,19,FALSE)&gt;=(ROW(A49)-(ROW($A$20)-1))),INDEX('District Information'!AC:AC,MATCH(Instructions!$D$20,'District Information'!U:U,0)+(ROW(A49)-ROW($A$20))),""),"")</f>
        <v/>
      </c>
      <c r="B49" s="12" t="str">
        <f t="shared" si="3"/>
        <v/>
      </c>
      <c r="C49" s="10" t="str">
        <f t="shared" si="0"/>
        <v/>
      </c>
      <c r="D49" s="10" t="str">
        <f t="shared" si="1"/>
        <v/>
      </c>
      <c r="E49" s="12" t="str">
        <f>IFERROR(IF(AND($A$13=$O$13,VLOOKUP(Instructions!$D$20,'District Information'!A:S,19,FALSE)&gt;=(ROW(A49)-(ROW($A$20)-1))),INDEX('District Information'!AD:AD,MATCH(Instructions!$D$20,'District Information'!U:U,0)+(ROW(A49)-ROW($A$20))),""),"")</f>
        <v/>
      </c>
      <c r="F49" s="12" t="str">
        <f>IFERROR(IF(AND($A$13=$O$13,VLOOKUP(Instructions!$D$20,'District Information'!A:S,19,FALSE)&gt;=(ROW(A49)-(ROW($A$20)-1))),INDEX('District Information'!AE:AE,MATCH(Instructions!$D$20,'District Information'!U:U,0)+(ROW(A49)-ROW($A$20))),""),"")</f>
        <v/>
      </c>
      <c r="G49" s="12" t="str">
        <f>IFERROR(IF(AND($A$13=$O$13,VLOOKUP(Instructions!$D$20,'District Information'!A:S,19,FALSE)&gt;=(ROW(A49)-(ROW($A$20)-1))),INDEX('District Information'!AF:AF,MATCH(Instructions!$D$20,'District Information'!U:U,0)+(ROW(A49)-ROW($A$20))),""),"")</f>
        <v/>
      </c>
      <c r="H49" s="19" t="str">
        <f>IFERROR(IF(AND($A$13=$O$13,VLOOKUP(Instructions!$D$20,'District Information'!A:S,19,FALSE)&gt;=(ROW(A49)-(ROW($A$20)-1))),INDEX('District Information'!AG:AG,MATCH(Instructions!$D$20,'District Information'!U:U,0)+(ROW(A49)-ROW($A$20))),""),"")</f>
        <v/>
      </c>
    </row>
    <row r="50" spans="1:8">
      <c r="A50" s="12" t="str">
        <f>IFERROR(IF(AND($A$13=$O$13,VLOOKUP(Instructions!$D$20,'District Information'!A:S,19,FALSE)&gt;=(ROW(A50)-(ROW($A$20)-1))),INDEX('District Information'!AC:AC,MATCH(Instructions!$D$20,'District Information'!U:U,0)+(ROW(A50)-ROW($A$20))),""),"")</f>
        <v/>
      </c>
      <c r="B50" s="12" t="str">
        <f t="shared" si="3"/>
        <v/>
      </c>
      <c r="C50" s="10" t="str">
        <f t="shared" si="0"/>
        <v/>
      </c>
      <c r="D50" s="10" t="str">
        <f t="shared" si="1"/>
        <v/>
      </c>
      <c r="E50" s="12" t="str">
        <f>IFERROR(IF(AND($A$13=$O$13,VLOOKUP(Instructions!$D$20,'District Information'!A:S,19,FALSE)&gt;=(ROW(A50)-(ROW($A$20)-1))),INDEX('District Information'!AD:AD,MATCH(Instructions!$D$20,'District Information'!U:U,0)+(ROW(A50)-ROW($A$20))),""),"")</f>
        <v/>
      </c>
      <c r="F50" s="12" t="str">
        <f>IFERROR(IF(AND($A$13=$O$13,VLOOKUP(Instructions!$D$20,'District Information'!A:S,19,FALSE)&gt;=(ROW(A50)-(ROW($A$20)-1))),INDEX('District Information'!AE:AE,MATCH(Instructions!$D$20,'District Information'!U:U,0)+(ROW(A50)-ROW($A$20))),""),"")</f>
        <v/>
      </c>
      <c r="G50" s="12" t="str">
        <f>IFERROR(IF(AND($A$13=$O$13,VLOOKUP(Instructions!$D$20,'District Information'!A:S,19,FALSE)&gt;=(ROW(A50)-(ROW($A$20)-1))),INDEX('District Information'!AF:AF,MATCH(Instructions!$D$20,'District Information'!U:U,0)+(ROW(A50)-ROW($A$20))),""),"")</f>
        <v/>
      </c>
      <c r="H50" s="19" t="str">
        <f>IFERROR(IF(AND($A$13=$O$13,VLOOKUP(Instructions!$D$20,'District Information'!A:S,19,FALSE)&gt;=(ROW(A50)-(ROW($A$20)-1))),INDEX('District Information'!AG:AG,MATCH(Instructions!$D$20,'District Information'!U:U,0)+(ROW(A50)-ROW($A$20))),""),"")</f>
        <v/>
      </c>
    </row>
    <row r="51" spans="1:8">
      <c r="A51" s="12" t="str">
        <f>IFERROR(IF(AND($A$13=$O$13,VLOOKUP(Instructions!$D$20,'District Information'!A:S,19,FALSE)&gt;=(ROW(A51)-(ROW($A$20)-1))),INDEX('District Information'!AC:AC,MATCH(Instructions!$D$20,'District Information'!U:U,0)+(ROW(A51)-ROW($A$20))),""),"")</f>
        <v/>
      </c>
      <c r="B51" s="12" t="str">
        <f t="shared" si="3"/>
        <v/>
      </c>
      <c r="C51" s="10" t="str">
        <f t="shared" si="0"/>
        <v/>
      </c>
      <c r="D51" s="10" t="str">
        <f t="shared" si="1"/>
        <v/>
      </c>
      <c r="E51" s="12" t="str">
        <f>IFERROR(IF(AND($A$13=$O$13,VLOOKUP(Instructions!$D$20,'District Information'!A:S,19,FALSE)&gt;=(ROW(A51)-(ROW($A$20)-1))),INDEX('District Information'!AD:AD,MATCH(Instructions!$D$20,'District Information'!U:U,0)+(ROW(A51)-ROW($A$20))),""),"")</f>
        <v/>
      </c>
      <c r="F51" s="12" t="str">
        <f>IFERROR(IF(AND($A$13=$O$13,VLOOKUP(Instructions!$D$20,'District Information'!A:S,19,FALSE)&gt;=(ROW(A51)-(ROW($A$20)-1))),INDEX('District Information'!AE:AE,MATCH(Instructions!$D$20,'District Information'!U:U,0)+(ROW(A51)-ROW($A$20))),""),"")</f>
        <v/>
      </c>
      <c r="G51" s="12" t="str">
        <f>IFERROR(IF(AND($A$13=$O$13,VLOOKUP(Instructions!$D$20,'District Information'!A:S,19,FALSE)&gt;=(ROW(A51)-(ROW($A$20)-1))),INDEX('District Information'!AF:AF,MATCH(Instructions!$D$20,'District Information'!U:U,0)+(ROW(A51)-ROW($A$20))),""),"")</f>
        <v/>
      </c>
      <c r="H51" s="19" t="str">
        <f>IFERROR(IF(AND($A$13=$O$13,VLOOKUP(Instructions!$D$20,'District Information'!A:S,19,FALSE)&gt;=(ROW(A51)-(ROW($A$20)-1))),INDEX('District Information'!AG:AG,MATCH(Instructions!$D$20,'District Information'!U:U,0)+(ROW(A51)-ROW($A$20))),""),"")</f>
        <v/>
      </c>
    </row>
    <row r="52" spans="1:8">
      <c r="A52" s="12" t="str">
        <f>IFERROR(IF(AND($A$13=$O$13,VLOOKUP(Instructions!$D$20,'District Information'!A:S,19,FALSE)&gt;=(ROW(A52)-(ROW($A$20)-1))),INDEX('District Information'!AC:AC,MATCH(Instructions!$D$20,'District Information'!U:U,0)+(ROW(A52)-ROW($A$20))),""),"")</f>
        <v/>
      </c>
      <c r="B52" s="12" t="str">
        <f t="shared" si="3"/>
        <v/>
      </c>
      <c r="C52" s="10" t="str">
        <f t="shared" si="0"/>
        <v/>
      </c>
      <c r="D52" s="10" t="str">
        <f t="shared" si="1"/>
        <v/>
      </c>
      <c r="E52" s="12" t="str">
        <f>IFERROR(IF(AND($A$13=$O$13,VLOOKUP(Instructions!$D$20,'District Information'!A:S,19,FALSE)&gt;=(ROW(A52)-(ROW($A$20)-1))),INDEX('District Information'!AD:AD,MATCH(Instructions!$D$20,'District Information'!U:U,0)+(ROW(A52)-ROW($A$20))),""),"")</f>
        <v/>
      </c>
      <c r="F52" s="12" t="str">
        <f>IFERROR(IF(AND($A$13=$O$13,VLOOKUP(Instructions!$D$20,'District Information'!A:S,19,FALSE)&gt;=(ROW(A52)-(ROW($A$20)-1))),INDEX('District Information'!AE:AE,MATCH(Instructions!$D$20,'District Information'!U:U,0)+(ROW(A52)-ROW($A$20))),""),"")</f>
        <v/>
      </c>
      <c r="G52" s="12" t="str">
        <f>IFERROR(IF(AND($A$13=$O$13,VLOOKUP(Instructions!$D$20,'District Information'!A:S,19,FALSE)&gt;=(ROW(A52)-(ROW($A$20)-1))),INDEX('District Information'!AF:AF,MATCH(Instructions!$D$20,'District Information'!U:U,0)+(ROW(A52)-ROW($A$20))),""),"")</f>
        <v/>
      </c>
      <c r="H52" s="19" t="str">
        <f>IFERROR(IF(AND($A$13=$O$13,VLOOKUP(Instructions!$D$20,'District Information'!A:S,19,FALSE)&gt;=(ROW(A52)-(ROW($A$20)-1))),INDEX('District Information'!AG:AG,MATCH(Instructions!$D$20,'District Information'!U:U,0)+(ROW(A52)-ROW($A$20))),""),"")</f>
        <v/>
      </c>
    </row>
    <row r="53" spans="1:8">
      <c r="A53" s="12" t="str">
        <f>IFERROR(IF(AND($A$13=$O$13,VLOOKUP(Instructions!$D$20,'District Information'!A:S,19,FALSE)&gt;=(ROW(A53)-(ROW($A$20)-1))),INDEX('District Information'!AC:AC,MATCH(Instructions!$D$20,'District Information'!U:U,0)+(ROW(A53)-ROW($A$20))),""),"")</f>
        <v/>
      </c>
      <c r="B53" s="12" t="str">
        <f t="shared" si="3"/>
        <v/>
      </c>
      <c r="C53" s="10" t="str">
        <f t="shared" si="0"/>
        <v/>
      </c>
      <c r="D53" s="10" t="str">
        <f t="shared" si="1"/>
        <v/>
      </c>
      <c r="E53" s="12" t="str">
        <f>IFERROR(IF(AND($A$13=$O$13,VLOOKUP(Instructions!$D$20,'District Information'!A:S,19,FALSE)&gt;=(ROW(A53)-(ROW($A$20)-1))),INDEX('District Information'!AD:AD,MATCH(Instructions!$D$20,'District Information'!U:U,0)+(ROW(A53)-ROW($A$20))),""),"")</f>
        <v/>
      </c>
      <c r="F53" s="12" t="str">
        <f>IFERROR(IF(AND($A$13=$O$13,VLOOKUP(Instructions!$D$20,'District Information'!A:S,19,FALSE)&gt;=(ROW(A53)-(ROW($A$20)-1))),INDEX('District Information'!AE:AE,MATCH(Instructions!$D$20,'District Information'!U:U,0)+(ROW(A53)-ROW($A$20))),""),"")</f>
        <v/>
      </c>
      <c r="G53" s="12" t="str">
        <f>IFERROR(IF(AND($A$13=$O$13,VLOOKUP(Instructions!$D$20,'District Information'!A:S,19,FALSE)&gt;=(ROW(A53)-(ROW($A$20)-1))),INDEX('District Information'!AF:AF,MATCH(Instructions!$D$20,'District Information'!U:U,0)+(ROW(A53)-ROW($A$20))),""),"")</f>
        <v/>
      </c>
      <c r="H53" s="19" t="str">
        <f>IFERROR(IF(AND($A$13=$O$13,VLOOKUP(Instructions!$D$20,'District Information'!A:S,19,FALSE)&gt;=(ROW(A53)-(ROW($A$20)-1))),INDEX('District Information'!AG:AG,MATCH(Instructions!$D$20,'District Information'!U:U,0)+(ROW(A53)-ROW($A$20))),""),"")</f>
        <v/>
      </c>
    </row>
    <row r="54" spans="1:8">
      <c r="A54" s="12" t="str">
        <f>IFERROR(IF(AND($A$13=$O$13,VLOOKUP(Instructions!$D$20,'District Information'!A:S,19,FALSE)&gt;=(ROW(A54)-(ROW($A$20)-1))),INDEX('District Information'!AC:AC,MATCH(Instructions!$D$20,'District Information'!U:U,0)+(ROW(A54)-ROW($A$20))),""),"")</f>
        <v/>
      </c>
      <c r="B54" s="12" t="str">
        <f t="shared" si="3"/>
        <v/>
      </c>
      <c r="C54" s="10" t="str">
        <f t="shared" si="0"/>
        <v/>
      </c>
      <c r="D54" s="10" t="str">
        <f t="shared" si="1"/>
        <v/>
      </c>
      <c r="E54" s="12" t="str">
        <f>IFERROR(IF(AND($A$13=$O$13,VLOOKUP(Instructions!$D$20,'District Information'!A:S,19,FALSE)&gt;=(ROW(A54)-(ROW($A$20)-1))),INDEX('District Information'!AD:AD,MATCH(Instructions!$D$20,'District Information'!U:U,0)+(ROW(A54)-ROW($A$20))),""),"")</f>
        <v/>
      </c>
      <c r="F54" s="12" t="str">
        <f>IFERROR(IF(AND($A$13=$O$13,VLOOKUP(Instructions!$D$20,'District Information'!A:S,19,FALSE)&gt;=(ROW(A54)-(ROW($A$20)-1))),INDEX('District Information'!AE:AE,MATCH(Instructions!$D$20,'District Information'!U:U,0)+(ROW(A54)-ROW($A$20))),""),"")</f>
        <v/>
      </c>
      <c r="G54" s="12" t="str">
        <f>IFERROR(IF(AND($A$13=$O$13,VLOOKUP(Instructions!$D$20,'District Information'!A:S,19,FALSE)&gt;=(ROW(A54)-(ROW($A$20)-1))),INDEX('District Information'!AF:AF,MATCH(Instructions!$D$20,'District Information'!U:U,0)+(ROW(A54)-ROW($A$20))),""),"")</f>
        <v/>
      </c>
      <c r="H54" s="19" t="str">
        <f>IFERROR(IF(AND($A$13=$O$13,VLOOKUP(Instructions!$D$20,'District Information'!A:S,19,FALSE)&gt;=(ROW(A54)-(ROW($A$20)-1))),INDEX('District Information'!AG:AG,MATCH(Instructions!$D$20,'District Information'!U:U,0)+(ROW(A54)-ROW($A$20))),""),"")</f>
        <v/>
      </c>
    </row>
    <row r="55" spans="1:8">
      <c r="A55" s="12" t="str">
        <f>IFERROR(IF(AND($A$13=$O$13,VLOOKUP(Instructions!$D$20,'District Information'!A:S,19,FALSE)&gt;=(ROW(A55)-(ROW($A$20)-1))),INDEX('District Information'!AC:AC,MATCH(Instructions!$D$20,'District Information'!U:U,0)+(ROW(A55)-ROW($A$20))),""),"")</f>
        <v/>
      </c>
      <c r="B55" s="12" t="str">
        <f t="shared" si="3"/>
        <v/>
      </c>
      <c r="C55" s="10" t="str">
        <f t="shared" si="0"/>
        <v/>
      </c>
      <c r="D55" s="10" t="str">
        <f t="shared" si="1"/>
        <v/>
      </c>
      <c r="E55" s="12" t="str">
        <f>IFERROR(IF(AND($A$13=$O$13,VLOOKUP(Instructions!$D$20,'District Information'!A:S,19,FALSE)&gt;=(ROW(A55)-(ROW($A$20)-1))),INDEX('District Information'!AD:AD,MATCH(Instructions!$D$20,'District Information'!U:U,0)+(ROW(A55)-ROW($A$20))),""),"")</f>
        <v/>
      </c>
      <c r="F55" s="12" t="str">
        <f>IFERROR(IF(AND($A$13=$O$13,VLOOKUP(Instructions!$D$20,'District Information'!A:S,19,FALSE)&gt;=(ROW(A55)-(ROW($A$20)-1))),INDEX('District Information'!AE:AE,MATCH(Instructions!$D$20,'District Information'!U:U,0)+(ROW(A55)-ROW($A$20))),""),"")</f>
        <v/>
      </c>
      <c r="G55" s="12" t="str">
        <f>IFERROR(IF(AND($A$13=$O$13,VLOOKUP(Instructions!$D$20,'District Information'!A:S,19,FALSE)&gt;=(ROW(A55)-(ROW($A$20)-1))),INDEX('District Information'!AF:AF,MATCH(Instructions!$D$20,'District Information'!U:U,0)+(ROW(A55)-ROW($A$20))),""),"")</f>
        <v/>
      </c>
      <c r="H55" s="19" t="str">
        <f>IFERROR(IF(AND($A$13=$O$13,VLOOKUP(Instructions!$D$20,'District Information'!A:S,19,FALSE)&gt;=(ROW(A55)-(ROW($A$20)-1))),INDEX('District Information'!AG:AG,MATCH(Instructions!$D$20,'District Information'!U:U,0)+(ROW(A55)-ROW($A$20))),""),"")</f>
        <v/>
      </c>
    </row>
    <row r="56" spans="1:8">
      <c r="A56" s="12" t="str">
        <f>IFERROR(IF(AND($A$13=$O$13,VLOOKUP(Instructions!$D$20,'District Information'!A:S,19,FALSE)&gt;=(ROW(A56)-(ROW($A$20)-1))),INDEX('District Information'!AC:AC,MATCH(Instructions!$D$20,'District Information'!U:U,0)+(ROW(A56)-ROW($A$20))),""),"")</f>
        <v/>
      </c>
      <c r="B56" s="12" t="str">
        <f t="shared" si="3"/>
        <v/>
      </c>
      <c r="C56" s="10" t="str">
        <f t="shared" si="0"/>
        <v/>
      </c>
      <c r="D56" s="10" t="str">
        <f t="shared" si="1"/>
        <v/>
      </c>
      <c r="E56" s="12" t="str">
        <f>IFERROR(IF(AND($A$13=$O$13,VLOOKUP(Instructions!$D$20,'District Information'!A:S,19,FALSE)&gt;=(ROW(A56)-(ROW($A$20)-1))),INDEX('District Information'!AD:AD,MATCH(Instructions!$D$20,'District Information'!U:U,0)+(ROW(A56)-ROW($A$20))),""),"")</f>
        <v/>
      </c>
      <c r="F56" s="12" t="str">
        <f>IFERROR(IF(AND($A$13=$O$13,VLOOKUP(Instructions!$D$20,'District Information'!A:S,19,FALSE)&gt;=(ROW(A56)-(ROW($A$20)-1))),INDEX('District Information'!AE:AE,MATCH(Instructions!$D$20,'District Information'!U:U,0)+(ROW(A56)-ROW($A$20))),""),"")</f>
        <v/>
      </c>
      <c r="G56" s="12" t="str">
        <f>IFERROR(IF(AND($A$13=$O$13,VLOOKUP(Instructions!$D$20,'District Information'!A:S,19,FALSE)&gt;=(ROW(A56)-(ROW($A$20)-1))),INDEX('District Information'!AF:AF,MATCH(Instructions!$D$20,'District Information'!U:U,0)+(ROW(A56)-ROW($A$20))),""),"")</f>
        <v/>
      </c>
      <c r="H56" s="19" t="str">
        <f>IFERROR(IF(AND($A$13=$O$13,VLOOKUP(Instructions!$D$20,'District Information'!A:S,19,FALSE)&gt;=(ROW(A56)-(ROW($A$20)-1))),INDEX('District Information'!AG:AG,MATCH(Instructions!$D$20,'District Information'!U:U,0)+(ROW(A56)-ROW($A$20))),""),"")</f>
        <v/>
      </c>
    </row>
    <row r="57" spans="1:8">
      <c r="A57" s="12" t="str">
        <f>IFERROR(IF(AND($A$13=$O$13,VLOOKUP(Instructions!$D$20,'District Information'!A:S,19,FALSE)&gt;=(ROW(A57)-(ROW($A$20)-1))),INDEX('District Information'!AC:AC,MATCH(Instructions!$D$20,'District Information'!U:U,0)+(ROW(A57)-ROW($A$20))),""),"")</f>
        <v/>
      </c>
      <c r="B57" s="12" t="str">
        <f t="shared" si="3"/>
        <v/>
      </c>
      <c r="C57" s="10" t="str">
        <f t="shared" si="0"/>
        <v/>
      </c>
      <c r="D57" s="10" t="str">
        <f t="shared" si="1"/>
        <v/>
      </c>
      <c r="E57" s="12" t="str">
        <f>IFERROR(IF(AND($A$13=$O$13,VLOOKUP(Instructions!$D$20,'District Information'!A:S,19,FALSE)&gt;=(ROW(A57)-(ROW($A$20)-1))),INDEX('District Information'!AD:AD,MATCH(Instructions!$D$20,'District Information'!U:U,0)+(ROW(A57)-ROW($A$20))),""),"")</f>
        <v/>
      </c>
      <c r="F57" s="12" t="str">
        <f>IFERROR(IF(AND($A$13=$O$13,VLOOKUP(Instructions!$D$20,'District Information'!A:S,19,FALSE)&gt;=(ROW(A57)-(ROW($A$20)-1))),INDEX('District Information'!AE:AE,MATCH(Instructions!$D$20,'District Information'!U:U,0)+(ROW(A57)-ROW($A$20))),""),"")</f>
        <v/>
      </c>
      <c r="G57" s="12" t="str">
        <f>IFERROR(IF(AND($A$13=$O$13,VLOOKUP(Instructions!$D$20,'District Information'!A:S,19,FALSE)&gt;=(ROW(A57)-(ROW($A$20)-1))),INDEX('District Information'!AF:AF,MATCH(Instructions!$D$20,'District Information'!U:U,0)+(ROW(A57)-ROW($A$20))),""),"")</f>
        <v/>
      </c>
      <c r="H57" s="19" t="str">
        <f>IFERROR(IF(AND($A$13=$O$13,VLOOKUP(Instructions!$D$20,'District Information'!A:S,19,FALSE)&gt;=(ROW(A57)-(ROW($A$20)-1))),INDEX('District Information'!AG:AG,MATCH(Instructions!$D$20,'District Information'!U:U,0)+(ROW(A57)-ROW($A$20))),""),"")</f>
        <v/>
      </c>
    </row>
    <row r="58" spans="1:8">
      <c r="A58" s="12" t="str">
        <f>IFERROR(IF(AND($A$13=$O$13,VLOOKUP(Instructions!$D$20,'District Information'!A:S,19,FALSE)&gt;=(ROW(A58)-(ROW($A$20)-1))),INDEX('District Information'!AC:AC,MATCH(Instructions!$D$20,'District Information'!U:U,0)+(ROW(A58)-ROW($A$20))),""),"")</f>
        <v/>
      </c>
      <c r="B58" s="12" t="str">
        <f t="shared" si="3"/>
        <v/>
      </c>
      <c r="C58" s="10" t="str">
        <f t="shared" si="0"/>
        <v/>
      </c>
      <c r="D58" s="10" t="str">
        <f t="shared" si="1"/>
        <v/>
      </c>
      <c r="E58" s="12" t="str">
        <f>IFERROR(IF(AND($A$13=$O$13,VLOOKUP(Instructions!$D$20,'District Information'!A:S,19,FALSE)&gt;=(ROW(A58)-(ROW($A$20)-1))),INDEX('District Information'!AD:AD,MATCH(Instructions!$D$20,'District Information'!U:U,0)+(ROW(A58)-ROW($A$20))),""),"")</f>
        <v/>
      </c>
      <c r="F58" s="12" t="str">
        <f>IFERROR(IF(AND($A$13=$O$13,VLOOKUP(Instructions!$D$20,'District Information'!A:S,19,FALSE)&gt;=(ROW(A58)-(ROW($A$20)-1))),INDEX('District Information'!AE:AE,MATCH(Instructions!$D$20,'District Information'!U:U,0)+(ROW(A58)-ROW($A$20))),""),"")</f>
        <v/>
      </c>
      <c r="G58" s="12" t="str">
        <f>IFERROR(IF(AND($A$13=$O$13,VLOOKUP(Instructions!$D$20,'District Information'!A:S,19,FALSE)&gt;=(ROW(A58)-(ROW($A$20)-1))),INDEX('District Information'!AF:AF,MATCH(Instructions!$D$20,'District Information'!U:U,0)+(ROW(A58)-ROW($A$20))),""),"")</f>
        <v/>
      </c>
      <c r="H58" s="19" t="str">
        <f>IFERROR(IF(AND($A$13=$O$13,VLOOKUP(Instructions!$D$20,'District Information'!A:S,19,FALSE)&gt;=(ROW(A58)-(ROW($A$20)-1))),INDEX('District Information'!AG:AG,MATCH(Instructions!$D$20,'District Information'!U:U,0)+(ROW(A58)-ROW($A$20))),""),"")</f>
        <v/>
      </c>
    </row>
    <row r="59" spans="1:8">
      <c r="A59" s="12" t="str">
        <f>IFERROR(IF(AND($A$13=$O$13,VLOOKUP(Instructions!$D$20,'District Information'!A:S,19,FALSE)&gt;=(ROW(A59)-(ROW($A$20)-1))),INDEX('District Information'!AC:AC,MATCH(Instructions!$D$20,'District Information'!U:U,0)+(ROW(A59)-ROW($A$20))),""),"")</f>
        <v/>
      </c>
      <c r="B59" s="12" t="str">
        <f t="shared" si="3"/>
        <v/>
      </c>
      <c r="C59" s="10" t="str">
        <f t="shared" si="0"/>
        <v/>
      </c>
      <c r="D59" s="10" t="str">
        <f t="shared" si="1"/>
        <v/>
      </c>
      <c r="E59" s="12" t="str">
        <f>IFERROR(IF(AND($A$13=$O$13,VLOOKUP(Instructions!$D$20,'District Information'!A:S,19,FALSE)&gt;=(ROW(A59)-(ROW($A$20)-1))),INDEX('District Information'!AD:AD,MATCH(Instructions!$D$20,'District Information'!U:U,0)+(ROW(A59)-ROW($A$20))),""),"")</f>
        <v/>
      </c>
      <c r="F59" s="12" t="str">
        <f>IFERROR(IF(AND($A$13=$O$13,VLOOKUP(Instructions!$D$20,'District Information'!A:S,19,FALSE)&gt;=(ROW(A59)-(ROW($A$20)-1))),INDEX('District Information'!AE:AE,MATCH(Instructions!$D$20,'District Information'!U:U,0)+(ROW(A59)-ROW($A$20))),""),"")</f>
        <v/>
      </c>
      <c r="G59" s="12" t="str">
        <f>IFERROR(IF(AND($A$13=$O$13,VLOOKUP(Instructions!$D$20,'District Information'!A:S,19,FALSE)&gt;=(ROW(A59)-(ROW($A$20)-1))),INDEX('District Information'!AF:AF,MATCH(Instructions!$D$20,'District Information'!U:U,0)+(ROW(A59)-ROW($A$20))),""),"")</f>
        <v/>
      </c>
      <c r="H59" s="19" t="str">
        <f>IFERROR(IF(AND($A$13=$O$13,VLOOKUP(Instructions!$D$20,'District Information'!A:S,19,FALSE)&gt;=(ROW(A59)-(ROW($A$20)-1))),INDEX('District Information'!AG:AG,MATCH(Instructions!$D$20,'District Information'!U:U,0)+(ROW(A59)-ROW($A$20))),""),"")</f>
        <v/>
      </c>
    </row>
    <row r="60" spans="1:8">
      <c r="A60" s="12" t="str">
        <f>IFERROR(IF(AND($A$13=$O$13,VLOOKUP(Instructions!$D$20,'District Information'!A:S,19,FALSE)&gt;=(ROW(A60)-(ROW($A$20)-1))),INDEX('District Information'!AC:AC,MATCH(Instructions!$D$20,'District Information'!U:U,0)+(ROW(A60)-ROW($A$20))),""),"")</f>
        <v/>
      </c>
      <c r="B60" s="12" t="str">
        <f t="shared" si="3"/>
        <v/>
      </c>
      <c r="C60" s="10" t="str">
        <f t="shared" si="0"/>
        <v/>
      </c>
      <c r="D60" s="10" t="str">
        <f t="shared" si="1"/>
        <v/>
      </c>
      <c r="E60" s="12" t="str">
        <f>IFERROR(IF(AND($A$13=$O$13,VLOOKUP(Instructions!$D$20,'District Information'!A:S,19,FALSE)&gt;=(ROW(A60)-(ROW($A$20)-1))),INDEX('District Information'!AD:AD,MATCH(Instructions!$D$20,'District Information'!U:U,0)+(ROW(A60)-ROW($A$20))),""),"")</f>
        <v/>
      </c>
      <c r="F60" s="12" t="str">
        <f>IFERROR(IF(AND($A$13=$O$13,VLOOKUP(Instructions!$D$20,'District Information'!A:S,19,FALSE)&gt;=(ROW(A60)-(ROW($A$20)-1))),INDEX('District Information'!AE:AE,MATCH(Instructions!$D$20,'District Information'!U:U,0)+(ROW(A60)-ROW($A$20))),""),"")</f>
        <v/>
      </c>
      <c r="G60" s="12" t="str">
        <f>IFERROR(IF(AND($A$13=$O$13,VLOOKUP(Instructions!$D$20,'District Information'!A:S,19,FALSE)&gt;=(ROW(A60)-(ROW($A$20)-1))),INDEX('District Information'!AF:AF,MATCH(Instructions!$D$20,'District Information'!U:U,0)+(ROW(A60)-ROW($A$20))),""),"")</f>
        <v/>
      </c>
      <c r="H60" s="19" t="str">
        <f>IFERROR(IF(AND($A$13=$O$13,VLOOKUP(Instructions!$D$20,'District Information'!A:S,19,FALSE)&gt;=(ROW(A60)-(ROW($A$20)-1))),INDEX('District Information'!AG:AG,MATCH(Instructions!$D$20,'District Information'!U:U,0)+(ROW(A60)-ROW($A$20))),""),"")</f>
        <v/>
      </c>
    </row>
    <row r="61" spans="1:8">
      <c r="A61" s="12" t="str">
        <f>IFERROR(IF(AND($A$13=$O$13,VLOOKUP(Instructions!$D$20,'District Information'!A:S,19,FALSE)&gt;=(ROW(A61)-(ROW($A$20)-1))),INDEX('District Information'!AC:AC,MATCH(Instructions!$D$20,'District Information'!U:U,0)+(ROW(A61)-ROW($A$20))),""),"")</f>
        <v/>
      </c>
      <c r="B61" s="12" t="str">
        <f t="shared" si="3"/>
        <v/>
      </c>
      <c r="C61" s="10" t="str">
        <f t="shared" si="0"/>
        <v/>
      </c>
      <c r="D61" s="10" t="str">
        <f t="shared" si="1"/>
        <v/>
      </c>
      <c r="E61" s="12" t="str">
        <f>IFERROR(IF(AND($A$13=$O$13,VLOOKUP(Instructions!$D$20,'District Information'!A:S,19,FALSE)&gt;=(ROW(A61)-(ROW($A$20)-1))),INDEX('District Information'!AD:AD,MATCH(Instructions!$D$20,'District Information'!U:U,0)+(ROW(A61)-ROW($A$20))),""),"")</f>
        <v/>
      </c>
      <c r="F61" s="12" t="str">
        <f>IFERROR(IF(AND($A$13=$O$13,VLOOKUP(Instructions!$D$20,'District Information'!A:S,19,FALSE)&gt;=(ROW(A61)-(ROW($A$20)-1))),INDEX('District Information'!AE:AE,MATCH(Instructions!$D$20,'District Information'!U:U,0)+(ROW(A61)-ROW($A$20))),""),"")</f>
        <v/>
      </c>
      <c r="G61" s="12" t="str">
        <f>IFERROR(IF(AND($A$13=$O$13,VLOOKUP(Instructions!$D$20,'District Information'!A:S,19,FALSE)&gt;=(ROW(A61)-(ROW($A$20)-1))),INDEX('District Information'!AF:AF,MATCH(Instructions!$D$20,'District Information'!U:U,0)+(ROW(A61)-ROW($A$20))),""),"")</f>
        <v/>
      </c>
      <c r="H61" s="19" t="str">
        <f>IFERROR(IF(AND($A$13=$O$13,VLOOKUP(Instructions!$D$20,'District Information'!A:S,19,FALSE)&gt;=(ROW(A61)-(ROW($A$20)-1))),INDEX('District Information'!AG:AG,MATCH(Instructions!$D$20,'District Information'!U:U,0)+(ROW(A61)-ROW($A$20))),""),"")</f>
        <v/>
      </c>
    </row>
    <row r="62" spans="1:8">
      <c r="A62" s="12" t="str">
        <f>IFERROR(IF(AND($A$13=$O$13,VLOOKUP(Instructions!$D$20,'District Information'!A:S,19,FALSE)&gt;=(ROW(A62)-(ROW($A$20)-1))),INDEX('District Information'!AC:AC,MATCH(Instructions!$D$20,'District Information'!U:U,0)+(ROW(A62)-ROW($A$20))),""),"")</f>
        <v/>
      </c>
      <c r="B62" s="12" t="str">
        <f t="shared" si="3"/>
        <v/>
      </c>
      <c r="C62" s="10" t="str">
        <f t="shared" si="0"/>
        <v/>
      </c>
      <c r="D62" s="10" t="str">
        <f t="shared" si="1"/>
        <v/>
      </c>
      <c r="E62" s="12" t="str">
        <f>IFERROR(IF(AND($A$13=$O$13,VLOOKUP(Instructions!$D$20,'District Information'!A:S,19,FALSE)&gt;=(ROW(A62)-(ROW($A$20)-1))),INDEX('District Information'!AD:AD,MATCH(Instructions!$D$20,'District Information'!U:U,0)+(ROW(A62)-ROW($A$20))),""),"")</f>
        <v/>
      </c>
      <c r="F62" s="12" t="str">
        <f>IFERROR(IF(AND($A$13=$O$13,VLOOKUP(Instructions!$D$20,'District Information'!A:S,19,FALSE)&gt;=(ROW(A62)-(ROW($A$20)-1))),INDEX('District Information'!AE:AE,MATCH(Instructions!$D$20,'District Information'!U:U,0)+(ROW(A62)-ROW($A$20))),""),"")</f>
        <v/>
      </c>
      <c r="G62" s="12" t="str">
        <f>IFERROR(IF(AND($A$13=$O$13,VLOOKUP(Instructions!$D$20,'District Information'!A:S,19,FALSE)&gt;=(ROW(A62)-(ROW($A$20)-1))),INDEX('District Information'!AF:AF,MATCH(Instructions!$D$20,'District Information'!U:U,0)+(ROW(A62)-ROW($A$20))),""),"")</f>
        <v/>
      </c>
      <c r="H62" s="19" t="str">
        <f>IFERROR(IF(AND($A$13=$O$13,VLOOKUP(Instructions!$D$20,'District Information'!A:S,19,FALSE)&gt;=(ROW(A62)-(ROW($A$20)-1))),INDEX('District Information'!AG:AG,MATCH(Instructions!$D$20,'District Information'!U:U,0)+(ROW(A62)-ROW($A$20))),""),"")</f>
        <v/>
      </c>
    </row>
    <row r="63" spans="1:8">
      <c r="A63" s="12" t="str">
        <f>IFERROR(IF(AND($A$13=$O$13,VLOOKUP(Instructions!$D$20,'District Information'!A:S,19,FALSE)&gt;=(ROW(A63)-(ROW($A$20)-1))),INDEX('District Information'!AC:AC,MATCH(Instructions!$D$20,'District Information'!U:U,0)+(ROW(A63)-ROW($A$20))),""),"")</f>
        <v/>
      </c>
      <c r="B63" s="12" t="str">
        <f t="shared" si="3"/>
        <v/>
      </c>
      <c r="C63" s="10" t="str">
        <f t="shared" si="0"/>
        <v/>
      </c>
      <c r="D63" s="10" t="str">
        <f t="shared" si="1"/>
        <v/>
      </c>
      <c r="E63" s="12" t="str">
        <f>IFERROR(IF(AND($A$13=$O$13,VLOOKUP(Instructions!$D$20,'District Information'!A:S,19,FALSE)&gt;=(ROW(A63)-(ROW($A$20)-1))),INDEX('District Information'!AD:AD,MATCH(Instructions!$D$20,'District Information'!U:U,0)+(ROW(A63)-ROW($A$20))),""),"")</f>
        <v/>
      </c>
      <c r="F63" s="12" t="str">
        <f>IFERROR(IF(AND($A$13=$O$13,VLOOKUP(Instructions!$D$20,'District Information'!A:S,19,FALSE)&gt;=(ROW(A63)-(ROW($A$20)-1))),INDEX('District Information'!AE:AE,MATCH(Instructions!$D$20,'District Information'!U:U,0)+(ROW(A63)-ROW($A$20))),""),"")</f>
        <v/>
      </c>
      <c r="G63" s="12" t="str">
        <f>IFERROR(IF(AND($A$13=$O$13,VLOOKUP(Instructions!$D$20,'District Information'!A:S,19,FALSE)&gt;=(ROW(A63)-(ROW($A$20)-1))),INDEX('District Information'!AF:AF,MATCH(Instructions!$D$20,'District Information'!U:U,0)+(ROW(A63)-ROW($A$20))),""),"")</f>
        <v/>
      </c>
      <c r="H63" s="19" t="str">
        <f>IFERROR(IF(AND($A$13=$O$13,VLOOKUP(Instructions!$D$20,'District Information'!A:S,19,FALSE)&gt;=(ROW(A63)-(ROW($A$20)-1))),INDEX('District Information'!AG:AG,MATCH(Instructions!$D$20,'District Information'!U:U,0)+(ROW(A63)-ROW($A$20))),""),"")</f>
        <v/>
      </c>
    </row>
    <row r="64" spans="1:8">
      <c r="A64" s="12" t="str">
        <f>IFERROR(IF(AND($A$13=$O$13,VLOOKUP(Instructions!$D$20,'District Information'!A:S,19,FALSE)&gt;=(ROW(A64)-(ROW($A$20)-1))),INDEX('District Information'!AC:AC,MATCH(Instructions!$D$20,'District Information'!U:U,0)+(ROW(A64)-ROW($A$20))),""),"")</f>
        <v/>
      </c>
      <c r="B64" s="12" t="str">
        <f t="shared" si="3"/>
        <v/>
      </c>
      <c r="C64" s="10" t="str">
        <f t="shared" si="0"/>
        <v/>
      </c>
      <c r="D64" s="10" t="str">
        <f t="shared" si="1"/>
        <v/>
      </c>
      <c r="E64" s="12" t="str">
        <f>IFERROR(IF(AND($A$13=$O$13,VLOOKUP(Instructions!$D$20,'District Information'!A:S,19,FALSE)&gt;=(ROW(A64)-(ROW($A$20)-1))),INDEX('District Information'!AD:AD,MATCH(Instructions!$D$20,'District Information'!U:U,0)+(ROW(A64)-ROW($A$20))),""),"")</f>
        <v/>
      </c>
      <c r="F64" s="12" t="str">
        <f>IFERROR(IF(AND($A$13=$O$13,VLOOKUP(Instructions!$D$20,'District Information'!A:S,19,FALSE)&gt;=(ROW(A64)-(ROW($A$20)-1))),INDEX('District Information'!AE:AE,MATCH(Instructions!$D$20,'District Information'!U:U,0)+(ROW(A64)-ROW($A$20))),""),"")</f>
        <v/>
      </c>
      <c r="G64" s="12" t="str">
        <f>IFERROR(IF(AND($A$13=$O$13,VLOOKUP(Instructions!$D$20,'District Information'!A:S,19,FALSE)&gt;=(ROW(A64)-(ROW($A$20)-1))),INDEX('District Information'!AF:AF,MATCH(Instructions!$D$20,'District Information'!U:U,0)+(ROW(A64)-ROW($A$20))),""),"")</f>
        <v/>
      </c>
      <c r="H64" s="19" t="str">
        <f>IFERROR(IF(AND($A$13=$O$13,VLOOKUP(Instructions!$D$20,'District Information'!A:S,19,FALSE)&gt;=(ROW(A64)-(ROW($A$20)-1))),INDEX('District Information'!AG:AG,MATCH(Instructions!$D$20,'District Information'!U:U,0)+(ROW(A64)-ROW($A$20))),""),"")</f>
        <v/>
      </c>
    </row>
    <row r="65" spans="1:8">
      <c r="A65" s="12" t="str">
        <f>IFERROR(IF(AND($A$13=$O$13,VLOOKUP(Instructions!$D$20,'District Information'!A:S,19,FALSE)&gt;=(ROW(A65)-(ROW($A$20)-1))),INDEX('District Information'!AC:AC,MATCH(Instructions!$D$20,'District Information'!U:U,0)+(ROW(A65)-ROW($A$20))),""),"")</f>
        <v/>
      </c>
      <c r="B65" s="12" t="str">
        <f t="shared" si="3"/>
        <v/>
      </c>
      <c r="C65" s="10" t="str">
        <f t="shared" si="0"/>
        <v/>
      </c>
      <c r="D65" s="10" t="str">
        <f t="shared" si="1"/>
        <v/>
      </c>
      <c r="E65" s="12" t="str">
        <f>IFERROR(IF(AND($A$13=$O$13,VLOOKUP(Instructions!$D$20,'District Information'!A:S,19,FALSE)&gt;=(ROW(A65)-(ROW($A$20)-1))),INDEX('District Information'!AD:AD,MATCH(Instructions!$D$20,'District Information'!U:U,0)+(ROW(A65)-ROW($A$20))),""),"")</f>
        <v/>
      </c>
      <c r="F65" s="12" t="str">
        <f>IFERROR(IF(AND($A$13=$O$13,VLOOKUP(Instructions!$D$20,'District Information'!A:S,19,FALSE)&gt;=(ROW(A65)-(ROW($A$20)-1))),INDEX('District Information'!AE:AE,MATCH(Instructions!$D$20,'District Information'!U:U,0)+(ROW(A65)-ROW($A$20))),""),"")</f>
        <v/>
      </c>
      <c r="G65" s="12" t="str">
        <f>IFERROR(IF(AND($A$13=$O$13,VLOOKUP(Instructions!$D$20,'District Information'!A:S,19,FALSE)&gt;=(ROW(A65)-(ROW($A$20)-1))),INDEX('District Information'!AF:AF,MATCH(Instructions!$D$20,'District Information'!U:U,0)+(ROW(A65)-ROW($A$20))),""),"")</f>
        <v/>
      </c>
      <c r="H65" s="19" t="str">
        <f>IFERROR(IF(AND($A$13=$O$13,VLOOKUP(Instructions!$D$20,'District Information'!A:S,19,FALSE)&gt;=(ROW(A65)-(ROW($A$20)-1))),INDEX('District Information'!AG:AG,MATCH(Instructions!$D$20,'District Information'!U:U,0)+(ROW(A65)-ROW($A$20))),""),"")</f>
        <v/>
      </c>
    </row>
    <row r="66" spans="1:8">
      <c r="A66" s="12" t="str">
        <f>IFERROR(IF(AND($A$13=$O$13,VLOOKUP(Instructions!$D$20,'District Information'!A:S,19,FALSE)&gt;=(ROW(A66)-(ROW($A$20)-1))),INDEX('District Information'!AC:AC,MATCH(Instructions!$D$20,'District Information'!U:U,0)+(ROW(A66)-ROW($A$20))),""),"")</f>
        <v/>
      </c>
      <c r="B66" s="12" t="str">
        <f t="shared" si="3"/>
        <v/>
      </c>
      <c r="C66" s="10" t="str">
        <f t="shared" si="0"/>
        <v/>
      </c>
      <c r="D66" s="10" t="str">
        <f t="shared" si="1"/>
        <v/>
      </c>
      <c r="E66" s="12" t="str">
        <f>IFERROR(IF(AND($A$13=$O$13,VLOOKUP(Instructions!$D$20,'District Information'!A:S,19,FALSE)&gt;=(ROW(A66)-(ROW($A$20)-1))),INDEX('District Information'!AD:AD,MATCH(Instructions!$D$20,'District Information'!U:U,0)+(ROW(A66)-ROW($A$20))),""),"")</f>
        <v/>
      </c>
      <c r="F66" s="12" t="str">
        <f>IFERROR(IF(AND($A$13=$O$13,VLOOKUP(Instructions!$D$20,'District Information'!A:S,19,FALSE)&gt;=(ROW(A66)-(ROW($A$20)-1))),INDEX('District Information'!AE:AE,MATCH(Instructions!$D$20,'District Information'!U:U,0)+(ROW(A66)-ROW($A$20))),""),"")</f>
        <v/>
      </c>
      <c r="G66" s="12" t="str">
        <f>IFERROR(IF(AND($A$13=$O$13,VLOOKUP(Instructions!$D$20,'District Information'!A:S,19,FALSE)&gt;=(ROW(A66)-(ROW($A$20)-1))),INDEX('District Information'!AF:AF,MATCH(Instructions!$D$20,'District Information'!U:U,0)+(ROW(A66)-ROW($A$20))),""),"")</f>
        <v/>
      </c>
      <c r="H66" s="19" t="str">
        <f>IFERROR(IF(AND($A$13=$O$13,VLOOKUP(Instructions!$D$20,'District Information'!A:S,19,FALSE)&gt;=(ROW(A66)-(ROW($A$20)-1))),INDEX('District Information'!AG:AG,MATCH(Instructions!$D$20,'District Information'!U:U,0)+(ROW(A66)-ROW($A$20))),""),"")</f>
        <v/>
      </c>
    </row>
    <row r="67" spans="1:8">
      <c r="A67" s="12" t="str">
        <f>IFERROR(IF(AND($A$13=$O$13,VLOOKUP(Instructions!$D$20,'District Information'!A:S,19,FALSE)&gt;=(ROW(A67)-(ROW($A$20)-1))),INDEX('District Information'!AC:AC,MATCH(Instructions!$D$20,'District Information'!U:U,0)+(ROW(A67)-ROW($A$20))),""),"")</f>
        <v/>
      </c>
      <c r="B67" s="12" t="str">
        <f t="shared" si="3"/>
        <v/>
      </c>
      <c r="C67" s="10" t="str">
        <f t="shared" si="0"/>
        <v/>
      </c>
      <c r="D67" s="10" t="str">
        <f t="shared" si="1"/>
        <v/>
      </c>
      <c r="E67" s="12" t="str">
        <f>IFERROR(IF(AND($A$13=$O$13,VLOOKUP(Instructions!$D$20,'District Information'!A:S,19,FALSE)&gt;=(ROW(A67)-(ROW($A$20)-1))),INDEX('District Information'!AD:AD,MATCH(Instructions!$D$20,'District Information'!U:U,0)+(ROW(A67)-ROW($A$20))),""),"")</f>
        <v/>
      </c>
      <c r="F67" s="12" t="str">
        <f>IFERROR(IF(AND($A$13=$O$13,VLOOKUP(Instructions!$D$20,'District Information'!A:S,19,FALSE)&gt;=(ROW(A67)-(ROW($A$20)-1))),INDEX('District Information'!AE:AE,MATCH(Instructions!$D$20,'District Information'!U:U,0)+(ROW(A67)-ROW($A$20))),""),"")</f>
        <v/>
      </c>
      <c r="G67" s="12" t="str">
        <f>IFERROR(IF(AND($A$13=$O$13,VLOOKUP(Instructions!$D$20,'District Information'!A:S,19,FALSE)&gt;=(ROW(A67)-(ROW($A$20)-1))),INDEX('District Information'!AF:AF,MATCH(Instructions!$D$20,'District Information'!U:U,0)+(ROW(A67)-ROW($A$20))),""),"")</f>
        <v/>
      </c>
      <c r="H67" s="19" t="str">
        <f>IFERROR(IF(AND($A$13=$O$13,VLOOKUP(Instructions!$D$20,'District Information'!A:S,19,FALSE)&gt;=(ROW(A67)-(ROW($A$20)-1))),INDEX('District Information'!AG:AG,MATCH(Instructions!$D$20,'District Information'!U:U,0)+(ROW(A67)-ROW($A$20))),""),"")</f>
        <v/>
      </c>
    </row>
    <row r="68" spans="1:8">
      <c r="A68" s="12" t="str">
        <f>IFERROR(IF(AND($A$13=$O$13,VLOOKUP(Instructions!$D$20,'District Information'!A:S,19,FALSE)&gt;=(ROW(A68)-(ROW($A$20)-1))),INDEX('District Information'!AC:AC,MATCH(Instructions!$D$20,'District Information'!U:U,0)+(ROW(A68)-ROW($A$20))),""),"")</f>
        <v/>
      </c>
      <c r="B68" s="12" t="str">
        <f t="shared" si="3"/>
        <v/>
      </c>
      <c r="C68" s="10" t="str">
        <f t="shared" si="0"/>
        <v/>
      </c>
      <c r="D68" s="10" t="str">
        <f t="shared" si="1"/>
        <v/>
      </c>
      <c r="E68" s="12" t="str">
        <f>IFERROR(IF(AND($A$13=$O$13,VLOOKUP(Instructions!$D$20,'District Information'!A:S,19,FALSE)&gt;=(ROW(A68)-(ROW($A$20)-1))),INDEX('District Information'!AD:AD,MATCH(Instructions!$D$20,'District Information'!U:U,0)+(ROW(A68)-ROW($A$20))),""),"")</f>
        <v/>
      </c>
      <c r="F68" s="12" t="str">
        <f>IFERROR(IF(AND($A$13=$O$13,VLOOKUP(Instructions!$D$20,'District Information'!A:S,19,FALSE)&gt;=(ROW(A68)-(ROW($A$20)-1))),INDEX('District Information'!AE:AE,MATCH(Instructions!$D$20,'District Information'!U:U,0)+(ROW(A68)-ROW($A$20))),""),"")</f>
        <v/>
      </c>
      <c r="G68" s="12" t="str">
        <f>IFERROR(IF(AND($A$13=$O$13,VLOOKUP(Instructions!$D$20,'District Information'!A:S,19,FALSE)&gt;=(ROW(A68)-(ROW($A$20)-1))),INDEX('District Information'!AF:AF,MATCH(Instructions!$D$20,'District Information'!U:U,0)+(ROW(A68)-ROW($A$20))),""),"")</f>
        <v/>
      </c>
      <c r="H68" s="19" t="str">
        <f>IFERROR(IF(AND($A$13=$O$13,VLOOKUP(Instructions!$D$20,'District Information'!A:S,19,FALSE)&gt;=(ROW(A68)-(ROW($A$20)-1))),INDEX('District Information'!AG:AG,MATCH(Instructions!$D$20,'District Information'!U:U,0)+(ROW(A68)-ROW($A$20))),""),"")</f>
        <v/>
      </c>
    </row>
    <row r="69" spans="1:8">
      <c r="A69" s="12" t="str">
        <f>IFERROR(IF(AND($A$13=$O$13,VLOOKUP(Instructions!$D$20,'District Information'!A:S,19,FALSE)&gt;=(ROW(A69)-(ROW($A$20)-1))),INDEX('District Information'!AC:AC,MATCH(Instructions!$D$20,'District Information'!U:U,0)+(ROW(A69)-ROW($A$20))),""),"")</f>
        <v/>
      </c>
      <c r="B69" s="12" t="str">
        <f t="shared" si="3"/>
        <v/>
      </c>
      <c r="C69" s="10" t="str">
        <f t="shared" si="0"/>
        <v/>
      </c>
      <c r="D69" s="10" t="str">
        <f t="shared" si="1"/>
        <v/>
      </c>
      <c r="E69" s="12" t="str">
        <f>IFERROR(IF(AND($A$13=$O$13,VLOOKUP(Instructions!$D$20,'District Information'!A:S,19,FALSE)&gt;=(ROW(A69)-(ROW($A$20)-1))),INDEX('District Information'!AD:AD,MATCH(Instructions!$D$20,'District Information'!U:U,0)+(ROW(A69)-ROW($A$20))),""),"")</f>
        <v/>
      </c>
      <c r="F69" s="12" t="str">
        <f>IFERROR(IF(AND($A$13=$O$13,VLOOKUP(Instructions!$D$20,'District Information'!A:S,19,FALSE)&gt;=(ROW(A69)-(ROW($A$20)-1))),INDEX('District Information'!AE:AE,MATCH(Instructions!$D$20,'District Information'!U:U,0)+(ROW(A69)-ROW($A$20))),""),"")</f>
        <v/>
      </c>
      <c r="G69" s="12" t="str">
        <f>IFERROR(IF(AND($A$13=$O$13,VLOOKUP(Instructions!$D$20,'District Information'!A:S,19,FALSE)&gt;=(ROW(A69)-(ROW($A$20)-1))),INDEX('District Information'!AF:AF,MATCH(Instructions!$D$20,'District Information'!U:U,0)+(ROW(A69)-ROW($A$20))),""),"")</f>
        <v/>
      </c>
      <c r="H69" s="19" t="str">
        <f>IFERROR(IF(AND($A$13=$O$13,VLOOKUP(Instructions!$D$20,'District Information'!A:S,19,FALSE)&gt;=(ROW(A69)-(ROW($A$20)-1))),INDEX('District Information'!AG:AG,MATCH(Instructions!$D$20,'District Information'!U:U,0)+(ROW(A69)-ROW($A$20))),""),"")</f>
        <v/>
      </c>
    </row>
    <row r="70" spans="1:8">
      <c r="A70" s="12" t="str">
        <f>IFERROR(IF(AND($A$13=$O$13,VLOOKUP(Instructions!$D$20,'District Information'!A:S,19,FALSE)&gt;=(ROW(A70)-(ROW($A$20)-1))),INDEX('District Information'!AC:AC,MATCH(Instructions!$D$20,'District Information'!U:U,0)+(ROW(A70)-ROW($A$20))),""),"")</f>
        <v/>
      </c>
      <c r="B70" s="12" t="str">
        <f t="shared" si="3"/>
        <v/>
      </c>
      <c r="C70" s="10" t="str">
        <f t="shared" si="0"/>
        <v/>
      </c>
      <c r="D70" s="10" t="str">
        <f t="shared" si="1"/>
        <v/>
      </c>
      <c r="E70" s="12" t="str">
        <f>IFERROR(IF(AND($A$13=$O$13,VLOOKUP(Instructions!$D$20,'District Information'!A:S,19,FALSE)&gt;=(ROW(A70)-(ROW($A$20)-1))),INDEX('District Information'!AD:AD,MATCH(Instructions!$D$20,'District Information'!U:U,0)+(ROW(A70)-ROW($A$20))),""),"")</f>
        <v/>
      </c>
      <c r="F70" s="12" t="str">
        <f>IFERROR(IF(AND($A$13=$O$13,VLOOKUP(Instructions!$D$20,'District Information'!A:S,19,FALSE)&gt;=(ROW(A70)-(ROW($A$20)-1))),INDEX('District Information'!AE:AE,MATCH(Instructions!$D$20,'District Information'!U:U,0)+(ROW(A70)-ROW($A$20))),""),"")</f>
        <v/>
      </c>
      <c r="G70" s="12" t="str">
        <f>IFERROR(IF(AND($A$13=$O$13,VLOOKUP(Instructions!$D$20,'District Information'!A:S,19,FALSE)&gt;=(ROW(A70)-(ROW($A$20)-1))),INDEX('District Information'!AF:AF,MATCH(Instructions!$D$20,'District Information'!U:U,0)+(ROW(A70)-ROW($A$20))),""),"")</f>
        <v/>
      </c>
      <c r="H70" s="19" t="str">
        <f>IFERROR(IF(AND($A$13=$O$13,VLOOKUP(Instructions!$D$20,'District Information'!A:S,19,FALSE)&gt;=(ROW(A70)-(ROW($A$20)-1))),INDEX('District Information'!AG:AG,MATCH(Instructions!$D$20,'District Information'!U:U,0)+(ROW(A70)-ROW($A$20))),""),"")</f>
        <v/>
      </c>
    </row>
    <row r="71" spans="1:8">
      <c r="A71" s="12" t="str">
        <f>IFERROR(IF(AND($A$13=$O$13,VLOOKUP(Instructions!$D$20,'District Information'!A:S,19,FALSE)&gt;=(ROW(A71)-(ROW($A$20)-1))),INDEX('District Information'!AC:AC,MATCH(Instructions!$D$20,'District Information'!U:U,0)+(ROW(A71)-ROW($A$20))),""),"")</f>
        <v/>
      </c>
      <c r="B71" s="12" t="str">
        <f t="shared" si="3"/>
        <v/>
      </c>
      <c r="C71" s="10" t="str">
        <f t="shared" si="0"/>
        <v/>
      </c>
      <c r="D71" s="10" t="str">
        <f t="shared" si="1"/>
        <v/>
      </c>
      <c r="E71" s="12" t="str">
        <f>IFERROR(IF(AND($A$13=$O$13,VLOOKUP(Instructions!$D$20,'District Information'!A:S,19,FALSE)&gt;=(ROW(A71)-(ROW($A$20)-1))),INDEX('District Information'!AD:AD,MATCH(Instructions!$D$20,'District Information'!U:U,0)+(ROW(A71)-ROW($A$20))),""),"")</f>
        <v/>
      </c>
      <c r="F71" s="12" t="str">
        <f>IFERROR(IF(AND($A$13=$O$13,VLOOKUP(Instructions!$D$20,'District Information'!A:S,19,FALSE)&gt;=(ROW(A71)-(ROW($A$20)-1))),INDEX('District Information'!AE:AE,MATCH(Instructions!$D$20,'District Information'!U:U,0)+(ROW(A71)-ROW($A$20))),""),"")</f>
        <v/>
      </c>
      <c r="G71" s="12" t="str">
        <f>IFERROR(IF(AND($A$13=$O$13,VLOOKUP(Instructions!$D$20,'District Information'!A:S,19,FALSE)&gt;=(ROW(A71)-(ROW($A$20)-1))),INDEX('District Information'!AF:AF,MATCH(Instructions!$D$20,'District Information'!U:U,0)+(ROW(A71)-ROW($A$20))),""),"")</f>
        <v/>
      </c>
      <c r="H71" s="19" t="str">
        <f>IFERROR(IF(AND($A$13=$O$13,VLOOKUP(Instructions!$D$20,'District Information'!A:S,19,FALSE)&gt;=(ROW(A71)-(ROW($A$20)-1))),INDEX('District Information'!AG:AG,MATCH(Instructions!$D$20,'District Information'!U:U,0)+(ROW(A71)-ROW($A$20))),""),"")</f>
        <v/>
      </c>
    </row>
    <row r="72" spans="1:8">
      <c r="A72" s="12" t="str">
        <f>IFERROR(IF(AND($A$13=$O$13,VLOOKUP(Instructions!$D$20,'District Information'!A:S,19,FALSE)&gt;=(ROW(A72)-(ROW($A$20)-1))),INDEX('District Information'!AC:AC,MATCH(Instructions!$D$20,'District Information'!U:U,0)+(ROW(A72)-ROW($A$20))),""),"")</f>
        <v/>
      </c>
      <c r="B72" s="12" t="str">
        <f t="shared" si="3"/>
        <v/>
      </c>
      <c r="C72" s="10" t="str">
        <f t="shared" si="0"/>
        <v/>
      </c>
      <c r="D72" s="10" t="str">
        <f t="shared" si="1"/>
        <v/>
      </c>
      <c r="E72" s="12" t="str">
        <f>IFERROR(IF(AND($A$13=$O$13,VLOOKUP(Instructions!$D$20,'District Information'!A:S,19,FALSE)&gt;=(ROW(A72)-(ROW($A$20)-1))),INDEX('District Information'!AD:AD,MATCH(Instructions!$D$20,'District Information'!U:U,0)+(ROW(A72)-ROW($A$20))),""),"")</f>
        <v/>
      </c>
      <c r="F72" s="12" t="str">
        <f>IFERROR(IF(AND($A$13=$O$13,VLOOKUP(Instructions!$D$20,'District Information'!A:S,19,FALSE)&gt;=(ROW(A72)-(ROW($A$20)-1))),INDEX('District Information'!AE:AE,MATCH(Instructions!$D$20,'District Information'!U:U,0)+(ROW(A72)-ROW($A$20))),""),"")</f>
        <v/>
      </c>
      <c r="G72" s="12" t="str">
        <f>IFERROR(IF(AND($A$13=$O$13,VLOOKUP(Instructions!$D$20,'District Information'!A:S,19,FALSE)&gt;=(ROW(A72)-(ROW($A$20)-1))),INDEX('District Information'!AF:AF,MATCH(Instructions!$D$20,'District Information'!U:U,0)+(ROW(A72)-ROW($A$20))),""),"")</f>
        <v/>
      </c>
      <c r="H72" s="19" t="str">
        <f>IFERROR(IF(AND($A$13=$O$13,VLOOKUP(Instructions!$D$20,'District Information'!A:S,19,FALSE)&gt;=(ROW(A72)-(ROW($A$20)-1))),INDEX('District Information'!AG:AG,MATCH(Instructions!$D$20,'District Information'!U:U,0)+(ROW(A72)-ROW($A$20))),""),"")</f>
        <v/>
      </c>
    </row>
    <row r="73" spans="1:8">
      <c r="A73" s="12" t="str">
        <f>IFERROR(IF(AND($A$13=$O$13,VLOOKUP(Instructions!$D$20,'District Information'!A:S,19,FALSE)&gt;=(ROW(A73)-(ROW($A$20)-1))),INDEX('District Information'!AC:AC,MATCH(Instructions!$D$20,'District Information'!U:U,0)+(ROW(A73)-ROW($A$20))),""),"")</f>
        <v/>
      </c>
      <c r="B73" s="12" t="str">
        <f t="shared" si="3"/>
        <v/>
      </c>
      <c r="C73" s="10" t="str">
        <f t="shared" si="0"/>
        <v/>
      </c>
      <c r="D73" s="10" t="str">
        <f t="shared" si="1"/>
        <v/>
      </c>
      <c r="E73" s="12" t="str">
        <f>IFERROR(IF(AND($A$13=$O$13,VLOOKUP(Instructions!$D$20,'District Information'!A:S,19,FALSE)&gt;=(ROW(A73)-(ROW($A$20)-1))),INDEX('District Information'!AD:AD,MATCH(Instructions!$D$20,'District Information'!U:U,0)+(ROW(A73)-ROW($A$20))),""),"")</f>
        <v/>
      </c>
      <c r="F73" s="12" t="str">
        <f>IFERROR(IF(AND($A$13=$O$13,VLOOKUP(Instructions!$D$20,'District Information'!A:S,19,FALSE)&gt;=(ROW(A73)-(ROW($A$20)-1))),INDEX('District Information'!AE:AE,MATCH(Instructions!$D$20,'District Information'!U:U,0)+(ROW(A73)-ROW($A$20))),""),"")</f>
        <v/>
      </c>
      <c r="G73" s="12" t="str">
        <f>IFERROR(IF(AND($A$13=$O$13,VLOOKUP(Instructions!$D$20,'District Information'!A:S,19,FALSE)&gt;=(ROW(A73)-(ROW($A$20)-1))),INDEX('District Information'!AF:AF,MATCH(Instructions!$D$20,'District Information'!U:U,0)+(ROW(A73)-ROW($A$20))),""),"")</f>
        <v/>
      </c>
      <c r="H73" s="19" t="str">
        <f>IFERROR(IF(AND($A$13=$O$13,VLOOKUP(Instructions!$D$20,'District Information'!A:S,19,FALSE)&gt;=(ROW(A73)-(ROW($A$20)-1))),INDEX('District Information'!AG:AG,MATCH(Instructions!$D$20,'District Information'!U:U,0)+(ROW(A73)-ROW($A$20))),""),"")</f>
        <v/>
      </c>
    </row>
    <row r="74" spans="1:8">
      <c r="A74" s="12" t="str">
        <f>IFERROR(IF(AND($A$13=$O$13,VLOOKUP(Instructions!$D$20,'District Information'!A:S,19,FALSE)&gt;=(ROW(A74)-(ROW($A$20)-1))),INDEX('District Information'!AC:AC,MATCH(Instructions!$D$20,'District Information'!U:U,0)+(ROW(A74)-ROW($A$20))),""),"")</f>
        <v/>
      </c>
      <c r="B74" s="12" t="str">
        <f t="shared" si="3"/>
        <v/>
      </c>
      <c r="C74" s="10" t="str">
        <f t="shared" si="0"/>
        <v/>
      </c>
      <c r="D74" s="10" t="str">
        <f t="shared" si="1"/>
        <v/>
      </c>
      <c r="E74" s="12" t="str">
        <f>IFERROR(IF(AND($A$13=$O$13,VLOOKUP(Instructions!$D$20,'District Information'!A:S,19,FALSE)&gt;=(ROW(A74)-(ROW($A$20)-1))),INDEX('District Information'!AD:AD,MATCH(Instructions!$D$20,'District Information'!U:U,0)+(ROW(A74)-ROW($A$20))),""),"")</f>
        <v/>
      </c>
      <c r="F74" s="12" t="str">
        <f>IFERROR(IF(AND($A$13=$O$13,VLOOKUP(Instructions!$D$20,'District Information'!A:S,19,FALSE)&gt;=(ROW(A74)-(ROW($A$20)-1))),INDEX('District Information'!AE:AE,MATCH(Instructions!$D$20,'District Information'!U:U,0)+(ROW(A74)-ROW($A$20))),""),"")</f>
        <v/>
      </c>
      <c r="G74" s="12" t="str">
        <f>IFERROR(IF(AND($A$13=$O$13,VLOOKUP(Instructions!$D$20,'District Information'!A:S,19,FALSE)&gt;=(ROW(A74)-(ROW($A$20)-1))),INDEX('District Information'!AF:AF,MATCH(Instructions!$D$20,'District Information'!U:U,0)+(ROW(A74)-ROW($A$20))),""),"")</f>
        <v/>
      </c>
      <c r="H74" s="19" t="str">
        <f>IFERROR(IF(AND($A$13=$O$13,VLOOKUP(Instructions!$D$20,'District Information'!A:S,19,FALSE)&gt;=(ROW(A74)-(ROW($A$20)-1))),INDEX('District Information'!AG:AG,MATCH(Instructions!$D$20,'District Information'!U:U,0)+(ROW(A74)-ROW($A$20))),""),"")</f>
        <v/>
      </c>
    </row>
    <row r="75" spans="1:8">
      <c r="A75" s="12" t="str">
        <f>IFERROR(IF(AND($A$13=$O$13,VLOOKUP(Instructions!$D$20,'District Information'!A:S,19,FALSE)&gt;=(ROW(A75)-(ROW($A$20)-1))),INDEX('District Information'!AC:AC,MATCH(Instructions!$D$20,'District Information'!U:U,0)+(ROW(A75)-ROW($A$20))),""),"")</f>
        <v/>
      </c>
      <c r="B75" s="12" t="str">
        <f t="shared" si="3"/>
        <v/>
      </c>
      <c r="C75" s="10" t="str">
        <f t="shared" si="0"/>
        <v/>
      </c>
      <c r="D75" s="10" t="str">
        <f t="shared" si="1"/>
        <v/>
      </c>
      <c r="E75" s="12" t="str">
        <f>IFERROR(IF(AND($A$13=$O$13,VLOOKUP(Instructions!$D$20,'District Information'!A:S,19,FALSE)&gt;=(ROW(A75)-(ROW($A$20)-1))),INDEX('District Information'!AD:AD,MATCH(Instructions!$D$20,'District Information'!U:U,0)+(ROW(A75)-ROW($A$20))),""),"")</f>
        <v/>
      </c>
      <c r="F75" s="12" t="str">
        <f>IFERROR(IF(AND($A$13=$O$13,VLOOKUP(Instructions!$D$20,'District Information'!A:S,19,FALSE)&gt;=(ROW(A75)-(ROW($A$20)-1))),INDEX('District Information'!AE:AE,MATCH(Instructions!$D$20,'District Information'!U:U,0)+(ROW(A75)-ROW($A$20))),""),"")</f>
        <v/>
      </c>
      <c r="G75" s="12" t="str">
        <f>IFERROR(IF(AND($A$13=$O$13,VLOOKUP(Instructions!$D$20,'District Information'!A:S,19,FALSE)&gt;=(ROW(A75)-(ROW($A$20)-1))),INDEX('District Information'!AF:AF,MATCH(Instructions!$D$20,'District Information'!U:U,0)+(ROW(A75)-ROW($A$20))),""),"")</f>
        <v/>
      </c>
      <c r="H75" s="19" t="str">
        <f>IFERROR(IF(AND($A$13=$O$13,VLOOKUP(Instructions!$D$20,'District Information'!A:S,19,FALSE)&gt;=(ROW(A75)-(ROW($A$20)-1))),INDEX('District Information'!AG:AG,MATCH(Instructions!$D$20,'District Information'!U:U,0)+(ROW(A75)-ROW($A$20))),""),"")</f>
        <v/>
      </c>
    </row>
    <row r="76" spans="1:8">
      <c r="A76" s="12" t="str">
        <f>IFERROR(IF(AND($A$13=$O$13,VLOOKUP(Instructions!$D$20,'District Information'!A:S,19,FALSE)&gt;=(ROW(A76)-(ROW($A$20)-1))),INDEX('District Information'!AC:AC,MATCH(Instructions!$D$20,'District Information'!U:U,0)+(ROW(A76)-ROW($A$20))),""),"")</f>
        <v/>
      </c>
      <c r="B76" s="12" t="str">
        <f t="shared" si="3"/>
        <v/>
      </c>
      <c r="C76" s="10" t="str">
        <f t="shared" si="0"/>
        <v/>
      </c>
      <c r="D76" s="10" t="str">
        <f t="shared" si="1"/>
        <v/>
      </c>
      <c r="E76" s="12" t="str">
        <f>IFERROR(IF(AND($A$13=$O$13,VLOOKUP(Instructions!$D$20,'District Information'!A:S,19,FALSE)&gt;=(ROW(A76)-(ROW($A$20)-1))),INDEX('District Information'!AD:AD,MATCH(Instructions!$D$20,'District Information'!U:U,0)+(ROW(A76)-ROW($A$20))),""),"")</f>
        <v/>
      </c>
      <c r="F76" s="12" t="str">
        <f>IFERROR(IF(AND($A$13=$O$13,VLOOKUP(Instructions!$D$20,'District Information'!A:S,19,FALSE)&gt;=(ROW(A76)-(ROW($A$20)-1))),INDEX('District Information'!AE:AE,MATCH(Instructions!$D$20,'District Information'!U:U,0)+(ROW(A76)-ROW($A$20))),""),"")</f>
        <v/>
      </c>
      <c r="G76" s="12" t="str">
        <f>IFERROR(IF(AND($A$13=$O$13,VLOOKUP(Instructions!$D$20,'District Information'!A:S,19,FALSE)&gt;=(ROW(A76)-(ROW($A$20)-1))),INDEX('District Information'!AF:AF,MATCH(Instructions!$D$20,'District Information'!U:U,0)+(ROW(A76)-ROW($A$20))),""),"")</f>
        <v/>
      </c>
      <c r="H76" s="19" t="str">
        <f>IFERROR(IF(AND($A$13=$O$13,VLOOKUP(Instructions!$D$20,'District Information'!A:S,19,FALSE)&gt;=(ROW(A76)-(ROW($A$20)-1))),INDEX('District Information'!AG:AG,MATCH(Instructions!$D$20,'District Information'!U:U,0)+(ROW(A76)-ROW($A$20))),""),"")</f>
        <v/>
      </c>
    </row>
    <row r="77" spans="1:8">
      <c r="A77" s="12" t="str">
        <f>IFERROR(IF(AND($A$13=$O$13,VLOOKUP(Instructions!$D$20,'District Information'!A:S,19,FALSE)&gt;=(ROW(A77)-(ROW($A$20)-1))),INDEX('District Information'!AC:AC,MATCH(Instructions!$D$20,'District Information'!U:U,0)+(ROW(A77)-ROW($A$20))),""),"")</f>
        <v/>
      </c>
      <c r="B77" s="12" t="str">
        <f t="shared" si="3"/>
        <v/>
      </c>
      <c r="C77" s="10" t="str">
        <f t="shared" si="0"/>
        <v/>
      </c>
      <c r="D77" s="10" t="str">
        <f t="shared" si="1"/>
        <v/>
      </c>
      <c r="E77" s="12" t="str">
        <f>IFERROR(IF(AND($A$13=$O$13,VLOOKUP(Instructions!$D$20,'District Information'!A:S,19,FALSE)&gt;=(ROW(A77)-(ROW($A$20)-1))),INDEX('District Information'!AD:AD,MATCH(Instructions!$D$20,'District Information'!U:U,0)+(ROW(A77)-ROW($A$20))),""),"")</f>
        <v/>
      </c>
      <c r="F77" s="12" t="str">
        <f>IFERROR(IF(AND($A$13=$O$13,VLOOKUP(Instructions!$D$20,'District Information'!A:S,19,FALSE)&gt;=(ROW(A77)-(ROW($A$20)-1))),INDEX('District Information'!AE:AE,MATCH(Instructions!$D$20,'District Information'!U:U,0)+(ROW(A77)-ROW($A$20))),""),"")</f>
        <v/>
      </c>
      <c r="G77" s="12" t="str">
        <f>IFERROR(IF(AND($A$13=$O$13,VLOOKUP(Instructions!$D$20,'District Information'!A:S,19,FALSE)&gt;=(ROW(A77)-(ROW($A$20)-1))),INDEX('District Information'!AF:AF,MATCH(Instructions!$D$20,'District Information'!U:U,0)+(ROW(A77)-ROW($A$20))),""),"")</f>
        <v/>
      </c>
      <c r="H77" s="19" t="str">
        <f>IFERROR(IF(AND($A$13=$O$13,VLOOKUP(Instructions!$D$20,'District Information'!A:S,19,FALSE)&gt;=(ROW(A77)-(ROW($A$20)-1))),INDEX('District Information'!AG:AG,MATCH(Instructions!$D$20,'District Information'!U:U,0)+(ROW(A77)-ROW($A$20))),""),"")</f>
        <v/>
      </c>
    </row>
    <row r="78" spans="1:8">
      <c r="A78" s="12" t="str">
        <f>IFERROR(IF(AND($A$13=$O$13,VLOOKUP(Instructions!$D$20,'District Information'!A:S,19,FALSE)&gt;=(ROW(A78)-(ROW($A$20)-1))),INDEX('District Information'!AC:AC,MATCH(Instructions!$D$20,'District Information'!U:U,0)+(ROW(A78)-ROW($A$20))),""),"")</f>
        <v/>
      </c>
      <c r="B78" s="12" t="str">
        <f t="shared" si="3"/>
        <v/>
      </c>
      <c r="C78" s="10" t="str">
        <f t="shared" si="0"/>
        <v/>
      </c>
      <c r="D78" s="10" t="str">
        <f t="shared" si="1"/>
        <v/>
      </c>
      <c r="E78" s="12" t="str">
        <f>IFERROR(IF(AND($A$13=$O$13,VLOOKUP(Instructions!$D$20,'District Information'!A:S,19,FALSE)&gt;=(ROW(A78)-(ROW($A$20)-1))),INDEX('District Information'!AD:AD,MATCH(Instructions!$D$20,'District Information'!U:U,0)+(ROW(A78)-ROW($A$20))),""),"")</f>
        <v/>
      </c>
      <c r="F78" s="12" t="str">
        <f>IFERROR(IF(AND($A$13=$O$13,VLOOKUP(Instructions!$D$20,'District Information'!A:S,19,FALSE)&gt;=(ROW(A78)-(ROW($A$20)-1))),INDEX('District Information'!AE:AE,MATCH(Instructions!$D$20,'District Information'!U:U,0)+(ROW(A78)-ROW($A$20))),""),"")</f>
        <v/>
      </c>
      <c r="G78" s="12" t="str">
        <f>IFERROR(IF(AND($A$13=$O$13,VLOOKUP(Instructions!$D$20,'District Information'!A:S,19,FALSE)&gt;=(ROW(A78)-(ROW($A$20)-1))),INDEX('District Information'!AF:AF,MATCH(Instructions!$D$20,'District Information'!U:U,0)+(ROW(A78)-ROW($A$20))),""),"")</f>
        <v/>
      </c>
      <c r="H78" s="19" t="str">
        <f>IFERROR(IF(AND($A$13=$O$13,VLOOKUP(Instructions!$D$20,'District Information'!A:S,19,FALSE)&gt;=(ROW(A78)-(ROW($A$20)-1))),INDEX('District Information'!AG:AG,MATCH(Instructions!$D$20,'District Information'!U:U,0)+(ROW(A78)-ROW($A$20))),""),"")</f>
        <v/>
      </c>
    </row>
    <row r="79" spans="1:8">
      <c r="A79" s="12" t="str">
        <f>IFERROR(IF(AND($A$13=$O$13,VLOOKUP(Instructions!$D$20,'District Information'!A:S,19,FALSE)&gt;=(ROW(A79)-(ROW($A$20)-1))),INDEX('District Information'!AC:AC,MATCH(Instructions!$D$20,'District Information'!U:U,0)+(ROW(A79)-ROW($A$20))),""),"")</f>
        <v/>
      </c>
      <c r="B79" s="12" t="str">
        <f t="shared" si="3"/>
        <v/>
      </c>
      <c r="C79" s="10" t="str">
        <f t="shared" si="0"/>
        <v/>
      </c>
      <c r="D79" s="10" t="str">
        <f t="shared" si="1"/>
        <v/>
      </c>
      <c r="E79" s="12" t="str">
        <f>IFERROR(IF(AND($A$13=$O$13,VLOOKUP(Instructions!$D$20,'District Information'!A:S,19,FALSE)&gt;=(ROW(A79)-(ROW($A$20)-1))),INDEX('District Information'!AD:AD,MATCH(Instructions!$D$20,'District Information'!U:U,0)+(ROW(A79)-ROW($A$20))),""),"")</f>
        <v/>
      </c>
      <c r="F79" s="12" t="str">
        <f>IFERROR(IF(AND($A$13=$O$13,VLOOKUP(Instructions!$D$20,'District Information'!A:S,19,FALSE)&gt;=(ROW(A79)-(ROW($A$20)-1))),INDEX('District Information'!AE:AE,MATCH(Instructions!$D$20,'District Information'!U:U,0)+(ROW(A79)-ROW($A$20))),""),"")</f>
        <v/>
      </c>
      <c r="G79" s="12" t="str">
        <f>IFERROR(IF(AND($A$13=$O$13,VLOOKUP(Instructions!$D$20,'District Information'!A:S,19,FALSE)&gt;=(ROW(A79)-(ROW($A$20)-1))),INDEX('District Information'!AF:AF,MATCH(Instructions!$D$20,'District Information'!U:U,0)+(ROW(A79)-ROW($A$20))),""),"")</f>
        <v/>
      </c>
      <c r="H79" s="19" t="str">
        <f>IFERROR(IF(AND($A$13=$O$13,VLOOKUP(Instructions!$D$20,'District Information'!A:S,19,FALSE)&gt;=(ROW(A79)-(ROW($A$20)-1))),INDEX('District Information'!AG:AG,MATCH(Instructions!$D$20,'District Information'!U:U,0)+(ROW(A79)-ROW($A$20))),""),"")</f>
        <v/>
      </c>
    </row>
    <row r="80" spans="1:8">
      <c r="A80" s="12" t="str">
        <f>IFERROR(IF(AND($A$13=$O$13,VLOOKUP(Instructions!$D$20,'District Information'!A:S,19,FALSE)&gt;=(ROW(A80)-(ROW($A$20)-1))),INDEX('District Information'!AC:AC,MATCH(Instructions!$D$20,'District Information'!U:U,0)+(ROW(A80)-ROW($A$20))),""),"")</f>
        <v/>
      </c>
      <c r="B80" s="12" t="str">
        <f t="shared" si="3"/>
        <v/>
      </c>
      <c r="C80" s="10" t="str">
        <f t="shared" si="0"/>
        <v/>
      </c>
      <c r="D80" s="10" t="str">
        <f t="shared" si="1"/>
        <v/>
      </c>
      <c r="E80" s="12" t="str">
        <f>IFERROR(IF(AND($A$13=$O$13,VLOOKUP(Instructions!$D$20,'District Information'!A:S,19,FALSE)&gt;=(ROW(A80)-(ROW($A$20)-1))),INDEX('District Information'!AD:AD,MATCH(Instructions!$D$20,'District Information'!U:U,0)+(ROW(A80)-ROW($A$20))),""),"")</f>
        <v/>
      </c>
      <c r="F80" s="12" t="str">
        <f>IFERROR(IF(AND($A$13=$O$13,VLOOKUP(Instructions!$D$20,'District Information'!A:S,19,FALSE)&gt;=(ROW(A80)-(ROW($A$20)-1))),INDEX('District Information'!AE:AE,MATCH(Instructions!$D$20,'District Information'!U:U,0)+(ROW(A80)-ROW($A$20))),""),"")</f>
        <v/>
      </c>
      <c r="G80" s="12" t="str">
        <f>IFERROR(IF(AND($A$13=$O$13,VLOOKUP(Instructions!$D$20,'District Information'!A:S,19,FALSE)&gt;=(ROW(A80)-(ROW($A$20)-1))),INDEX('District Information'!AF:AF,MATCH(Instructions!$D$20,'District Information'!U:U,0)+(ROW(A80)-ROW($A$20))),""),"")</f>
        <v/>
      </c>
      <c r="H80" s="19" t="str">
        <f>IFERROR(IF(AND($A$13=$O$13,VLOOKUP(Instructions!$D$20,'District Information'!A:S,19,FALSE)&gt;=(ROW(A80)-(ROW($A$20)-1))),INDEX('District Information'!AG:AG,MATCH(Instructions!$D$20,'District Information'!U:U,0)+(ROW(A80)-ROW($A$20))),""),"")</f>
        <v/>
      </c>
    </row>
    <row r="81" spans="1:8">
      <c r="A81" s="12" t="str">
        <f>IFERROR(IF(AND($A$13=$O$13,VLOOKUP(Instructions!$D$20,'District Information'!A:S,19,FALSE)&gt;=(ROW(A81)-(ROW($A$20)-1))),INDEX('District Information'!AC:AC,MATCH(Instructions!$D$20,'District Information'!U:U,0)+(ROW(A81)-ROW($A$20))),""),"")</f>
        <v/>
      </c>
      <c r="B81" s="12" t="str">
        <f t="shared" si="3"/>
        <v/>
      </c>
      <c r="C81" s="10" t="str">
        <f t="shared" si="0"/>
        <v/>
      </c>
      <c r="D81" s="10" t="str">
        <f t="shared" si="1"/>
        <v/>
      </c>
      <c r="E81" s="12" t="str">
        <f>IFERROR(IF(AND($A$13=$O$13,VLOOKUP(Instructions!$D$20,'District Information'!A:S,19,FALSE)&gt;=(ROW(A81)-(ROW($A$20)-1))),INDEX('District Information'!AD:AD,MATCH(Instructions!$D$20,'District Information'!U:U,0)+(ROW(A81)-ROW($A$20))),""),"")</f>
        <v/>
      </c>
      <c r="F81" s="12" t="str">
        <f>IFERROR(IF(AND($A$13=$O$13,VLOOKUP(Instructions!$D$20,'District Information'!A:S,19,FALSE)&gt;=(ROW(A81)-(ROW($A$20)-1))),INDEX('District Information'!AE:AE,MATCH(Instructions!$D$20,'District Information'!U:U,0)+(ROW(A81)-ROW($A$20))),""),"")</f>
        <v/>
      </c>
      <c r="G81" s="12" t="str">
        <f>IFERROR(IF(AND($A$13=$O$13,VLOOKUP(Instructions!$D$20,'District Information'!A:S,19,FALSE)&gt;=(ROW(A81)-(ROW($A$20)-1))),INDEX('District Information'!AF:AF,MATCH(Instructions!$D$20,'District Information'!U:U,0)+(ROW(A81)-ROW($A$20))),""),"")</f>
        <v/>
      </c>
      <c r="H81" s="19" t="str">
        <f>IFERROR(IF(AND($A$13=$O$13,VLOOKUP(Instructions!$D$20,'District Information'!A:S,19,FALSE)&gt;=(ROW(A81)-(ROW($A$20)-1))),INDEX('District Information'!AG:AG,MATCH(Instructions!$D$20,'District Information'!U:U,0)+(ROW(A81)-ROW($A$20))),""),"")</f>
        <v/>
      </c>
    </row>
    <row r="82" spans="1:8">
      <c r="A82" s="12" t="str">
        <f>IFERROR(IF(AND($A$13=$O$13,VLOOKUP(Instructions!$D$20,'District Information'!A:S,19,FALSE)&gt;=(ROW(A82)-(ROW($A$20)-1))),INDEX('District Information'!AC:AC,MATCH(Instructions!$D$20,'District Information'!U:U,0)+(ROW(A82)-ROW($A$20))),""),"")</f>
        <v/>
      </c>
      <c r="B82" s="12" t="str">
        <f t="shared" si="3"/>
        <v/>
      </c>
      <c r="C82" s="10" t="str">
        <f t="shared" si="0"/>
        <v/>
      </c>
      <c r="D82" s="10" t="str">
        <f t="shared" si="1"/>
        <v/>
      </c>
      <c r="E82" s="12" t="str">
        <f>IFERROR(IF(AND($A$13=$O$13,VLOOKUP(Instructions!$D$20,'District Information'!A:S,19,FALSE)&gt;=(ROW(A82)-(ROW($A$20)-1))),INDEX('District Information'!AD:AD,MATCH(Instructions!$D$20,'District Information'!U:U,0)+(ROW(A82)-ROW($A$20))),""),"")</f>
        <v/>
      </c>
      <c r="F82" s="12" t="str">
        <f>IFERROR(IF(AND($A$13=$O$13,VLOOKUP(Instructions!$D$20,'District Information'!A:S,19,FALSE)&gt;=(ROW(A82)-(ROW($A$20)-1))),INDEX('District Information'!AE:AE,MATCH(Instructions!$D$20,'District Information'!U:U,0)+(ROW(A82)-ROW($A$20))),""),"")</f>
        <v/>
      </c>
      <c r="G82" s="12" t="str">
        <f>IFERROR(IF(AND($A$13=$O$13,VLOOKUP(Instructions!$D$20,'District Information'!A:S,19,FALSE)&gt;=(ROW(A82)-(ROW($A$20)-1))),INDEX('District Information'!AF:AF,MATCH(Instructions!$D$20,'District Information'!U:U,0)+(ROW(A82)-ROW($A$20))),""),"")</f>
        <v/>
      </c>
      <c r="H82" s="19" t="str">
        <f>IFERROR(IF(AND($A$13=$O$13,VLOOKUP(Instructions!$D$20,'District Information'!A:S,19,FALSE)&gt;=(ROW(A82)-(ROW($A$20)-1))),INDEX('District Information'!AG:AG,MATCH(Instructions!$D$20,'District Information'!U:U,0)+(ROW(A82)-ROW($A$20))),""),"")</f>
        <v/>
      </c>
    </row>
    <row r="83" spans="1:8">
      <c r="A83" s="12" t="str">
        <f>IFERROR(IF(AND($A$13=$O$13,VLOOKUP(Instructions!$D$20,'District Information'!A:S,19,FALSE)&gt;=(ROW(A83)-(ROW($A$20)-1))),INDEX('District Information'!AC:AC,MATCH(Instructions!$D$20,'District Information'!U:U,0)+(ROW(A83)-ROW($A$20))),""),"")</f>
        <v/>
      </c>
      <c r="B83" s="12" t="str">
        <f t="shared" si="3"/>
        <v/>
      </c>
      <c r="C83" s="10" t="str">
        <f t="shared" si="0"/>
        <v/>
      </c>
      <c r="D83" s="10" t="str">
        <f t="shared" si="1"/>
        <v/>
      </c>
      <c r="E83" s="12" t="str">
        <f>IFERROR(IF(AND($A$13=$O$13,VLOOKUP(Instructions!$D$20,'District Information'!A:S,19,FALSE)&gt;=(ROW(A83)-(ROW($A$20)-1))),INDEX('District Information'!AD:AD,MATCH(Instructions!$D$20,'District Information'!U:U,0)+(ROW(A83)-ROW($A$20))),""),"")</f>
        <v/>
      </c>
      <c r="F83" s="12" t="str">
        <f>IFERROR(IF(AND($A$13=$O$13,VLOOKUP(Instructions!$D$20,'District Information'!A:S,19,FALSE)&gt;=(ROW(A83)-(ROW($A$20)-1))),INDEX('District Information'!AE:AE,MATCH(Instructions!$D$20,'District Information'!U:U,0)+(ROW(A83)-ROW($A$20))),""),"")</f>
        <v/>
      </c>
      <c r="G83" s="12" t="str">
        <f>IFERROR(IF(AND($A$13=$O$13,VLOOKUP(Instructions!$D$20,'District Information'!A:S,19,FALSE)&gt;=(ROW(A83)-(ROW($A$20)-1))),INDEX('District Information'!AF:AF,MATCH(Instructions!$D$20,'District Information'!U:U,0)+(ROW(A83)-ROW($A$20))),""),"")</f>
        <v/>
      </c>
      <c r="H83" s="19" t="str">
        <f>IFERROR(IF(AND($A$13=$O$13,VLOOKUP(Instructions!$D$20,'District Information'!A:S,19,FALSE)&gt;=(ROW(A83)-(ROW($A$20)-1))),INDEX('District Information'!AG:AG,MATCH(Instructions!$D$20,'District Information'!U:U,0)+(ROW(A83)-ROW($A$20))),""),"")</f>
        <v/>
      </c>
    </row>
    <row r="84" spans="1:8">
      <c r="A84" s="12" t="str">
        <f>IFERROR(IF(AND($A$13=$O$13,VLOOKUP(Instructions!$D$20,'District Information'!A:S,19,FALSE)&gt;=(ROW(A84)-(ROW($A$20)-1))),INDEX('District Information'!AC:AC,MATCH(Instructions!$D$20,'District Information'!U:U,0)+(ROW(A84)-ROW($A$20))),""),"")</f>
        <v/>
      </c>
      <c r="B84" s="12" t="str">
        <f t="shared" si="3"/>
        <v/>
      </c>
      <c r="C84" s="10" t="str">
        <f t="shared" ref="C84:C141" si="4">IF(A84&lt;&gt;""," ","")</f>
        <v/>
      </c>
      <c r="D84" s="10" t="str">
        <f t="shared" ref="D84:D145" si="5">IF(A84&lt;&gt;""," ","")</f>
        <v/>
      </c>
      <c r="E84" s="12" t="str">
        <f>IFERROR(IF(AND($A$13=$O$13,VLOOKUP(Instructions!$D$20,'District Information'!A:S,19,FALSE)&gt;=(ROW(A84)-(ROW($A$20)-1))),INDEX('District Information'!AD:AD,MATCH(Instructions!$D$20,'District Information'!U:U,0)+(ROW(A84)-ROW($A$20))),""),"")</f>
        <v/>
      </c>
      <c r="F84" s="12" t="str">
        <f>IFERROR(IF(AND($A$13=$O$13,VLOOKUP(Instructions!$D$20,'District Information'!A:S,19,FALSE)&gt;=(ROW(A84)-(ROW($A$20)-1))),INDEX('District Information'!AE:AE,MATCH(Instructions!$D$20,'District Information'!U:U,0)+(ROW(A84)-ROW($A$20))),""),"")</f>
        <v/>
      </c>
      <c r="G84" s="12" t="str">
        <f>IFERROR(IF(AND($A$13=$O$13,VLOOKUP(Instructions!$D$20,'District Information'!A:S,19,FALSE)&gt;=(ROW(A84)-(ROW($A$20)-1))),INDEX('District Information'!AF:AF,MATCH(Instructions!$D$20,'District Information'!U:U,0)+(ROW(A84)-ROW($A$20))),""),"")</f>
        <v/>
      </c>
      <c r="H84" s="19" t="str">
        <f>IFERROR(IF(AND($A$13=$O$13,VLOOKUP(Instructions!$D$20,'District Information'!A:S,19,FALSE)&gt;=(ROW(A84)-(ROW($A$20)-1))),INDEX('District Information'!AG:AG,MATCH(Instructions!$D$20,'District Information'!U:U,0)+(ROW(A84)-ROW($A$20))),""),"")</f>
        <v/>
      </c>
    </row>
    <row r="85" spans="1:8">
      <c r="A85" s="12" t="str">
        <f>IFERROR(IF(AND($A$13=$O$13,VLOOKUP(Instructions!$D$20,'District Information'!A:S,19,FALSE)&gt;=(ROW(A85)-(ROW($A$20)-1))),INDEX('District Information'!AC:AC,MATCH(Instructions!$D$20,'District Information'!U:U,0)+(ROW(A85)-ROW($A$20))),""),"")</f>
        <v/>
      </c>
      <c r="B85" s="12" t="str">
        <f t="shared" si="3"/>
        <v/>
      </c>
      <c r="C85" s="10" t="str">
        <f t="shared" si="4"/>
        <v/>
      </c>
      <c r="D85" s="10" t="str">
        <f t="shared" si="5"/>
        <v/>
      </c>
      <c r="E85" s="12" t="str">
        <f>IFERROR(IF(AND($A$13=$O$13,VLOOKUP(Instructions!$D$20,'District Information'!A:S,19,FALSE)&gt;=(ROW(A85)-(ROW($A$20)-1))),INDEX('District Information'!AD:AD,MATCH(Instructions!$D$20,'District Information'!U:U,0)+(ROW(A85)-ROW($A$20))),""),"")</f>
        <v/>
      </c>
      <c r="F85" s="12" t="str">
        <f>IFERROR(IF(AND($A$13=$O$13,VLOOKUP(Instructions!$D$20,'District Information'!A:S,19,FALSE)&gt;=(ROW(A85)-(ROW($A$20)-1))),INDEX('District Information'!AE:AE,MATCH(Instructions!$D$20,'District Information'!U:U,0)+(ROW(A85)-ROW($A$20))),""),"")</f>
        <v/>
      </c>
      <c r="G85" s="12" t="str">
        <f>IFERROR(IF(AND($A$13=$O$13,VLOOKUP(Instructions!$D$20,'District Information'!A:S,19,FALSE)&gt;=(ROW(A85)-(ROW($A$20)-1))),INDEX('District Information'!AF:AF,MATCH(Instructions!$D$20,'District Information'!U:U,0)+(ROW(A85)-ROW($A$20))),""),"")</f>
        <v/>
      </c>
      <c r="H85" s="19" t="str">
        <f>IFERROR(IF(AND($A$13=$O$13,VLOOKUP(Instructions!$D$20,'District Information'!A:S,19,FALSE)&gt;=(ROW(A85)-(ROW($A$20)-1))),INDEX('District Information'!AG:AG,MATCH(Instructions!$D$20,'District Information'!U:U,0)+(ROW(A85)-ROW($A$20))),""),"")</f>
        <v/>
      </c>
    </row>
    <row r="86" spans="1:8">
      <c r="A86" s="12" t="str">
        <f>IFERROR(IF(AND($A$13=$O$13,VLOOKUP(Instructions!$D$20,'District Information'!A:S,19,FALSE)&gt;=(ROW(A86)-(ROW($A$20)-1))),INDEX('District Information'!AC:AC,MATCH(Instructions!$D$20,'District Information'!U:U,0)+(ROW(A86)-ROW($A$20))),""),"")</f>
        <v/>
      </c>
      <c r="B86" s="12" t="str">
        <f t="shared" si="3"/>
        <v/>
      </c>
      <c r="C86" s="10" t="str">
        <f t="shared" si="4"/>
        <v/>
      </c>
      <c r="D86" s="10" t="str">
        <f t="shared" si="5"/>
        <v/>
      </c>
      <c r="E86" s="12" t="str">
        <f>IFERROR(IF(AND($A$13=$O$13,VLOOKUP(Instructions!$D$20,'District Information'!A:S,19,FALSE)&gt;=(ROW(A86)-(ROW($A$20)-1))),INDEX('District Information'!AD:AD,MATCH(Instructions!$D$20,'District Information'!U:U,0)+(ROW(A86)-ROW($A$20))),""),"")</f>
        <v/>
      </c>
      <c r="F86" s="12" t="str">
        <f>IFERROR(IF(AND($A$13=$O$13,VLOOKUP(Instructions!$D$20,'District Information'!A:S,19,FALSE)&gt;=(ROW(A86)-(ROW($A$20)-1))),INDEX('District Information'!AE:AE,MATCH(Instructions!$D$20,'District Information'!U:U,0)+(ROW(A86)-ROW($A$20))),""),"")</f>
        <v/>
      </c>
      <c r="G86" s="12" t="str">
        <f>IFERROR(IF(AND($A$13=$O$13,VLOOKUP(Instructions!$D$20,'District Information'!A:S,19,FALSE)&gt;=(ROW(A86)-(ROW($A$20)-1))),INDEX('District Information'!AF:AF,MATCH(Instructions!$D$20,'District Information'!U:U,0)+(ROW(A86)-ROW($A$20))),""),"")</f>
        <v/>
      </c>
      <c r="H86" s="19" t="str">
        <f>IFERROR(IF(AND($A$13=$O$13,VLOOKUP(Instructions!$D$20,'District Information'!A:S,19,FALSE)&gt;=(ROW(A86)-(ROW($A$20)-1))),INDEX('District Information'!AG:AG,MATCH(Instructions!$D$20,'District Information'!U:U,0)+(ROW(A86)-ROW($A$20))),""),"")</f>
        <v/>
      </c>
    </row>
    <row r="87" spans="1:8">
      <c r="A87" s="12" t="str">
        <f>IFERROR(IF(AND($A$13=$O$13,VLOOKUP(Instructions!$D$20,'District Information'!A:S,19,FALSE)&gt;=(ROW(A87)-(ROW($A$20)-1))),INDEX('District Information'!AC:AC,MATCH(Instructions!$D$20,'District Information'!U:U,0)+(ROW(A87)-ROW($A$20))),""),"")</f>
        <v/>
      </c>
      <c r="B87" s="12" t="str">
        <f t="shared" si="3"/>
        <v/>
      </c>
      <c r="C87" s="10" t="str">
        <f t="shared" si="4"/>
        <v/>
      </c>
      <c r="D87" s="10" t="str">
        <f t="shared" si="5"/>
        <v/>
      </c>
      <c r="E87" s="12" t="str">
        <f>IFERROR(IF(AND($A$13=$O$13,VLOOKUP(Instructions!$D$20,'District Information'!A:S,19,FALSE)&gt;=(ROW(A87)-(ROW($A$20)-1))),INDEX('District Information'!AD:AD,MATCH(Instructions!$D$20,'District Information'!U:U,0)+(ROW(A87)-ROW($A$20))),""),"")</f>
        <v/>
      </c>
      <c r="F87" s="12" t="str">
        <f>IFERROR(IF(AND($A$13=$O$13,VLOOKUP(Instructions!$D$20,'District Information'!A:S,19,FALSE)&gt;=(ROW(A87)-(ROW($A$20)-1))),INDEX('District Information'!AE:AE,MATCH(Instructions!$D$20,'District Information'!U:U,0)+(ROW(A87)-ROW($A$20))),""),"")</f>
        <v/>
      </c>
      <c r="G87" s="12" t="str">
        <f>IFERROR(IF(AND($A$13=$O$13,VLOOKUP(Instructions!$D$20,'District Information'!A:S,19,FALSE)&gt;=(ROW(A87)-(ROW($A$20)-1))),INDEX('District Information'!AF:AF,MATCH(Instructions!$D$20,'District Information'!U:U,0)+(ROW(A87)-ROW($A$20))),""),"")</f>
        <v/>
      </c>
      <c r="H87" s="19" t="str">
        <f>IFERROR(IF(AND($A$13=$O$13,VLOOKUP(Instructions!$D$20,'District Information'!A:S,19,FALSE)&gt;=(ROW(A87)-(ROW($A$20)-1))),INDEX('District Information'!AG:AG,MATCH(Instructions!$D$20,'District Information'!U:U,0)+(ROW(A87)-ROW($A$20))),""),"")</f>
        <v/>
      </c>
    </row>
    <row r="88" spans="1:8">
      <c r="A88" s="12" t="str">
        <f>IFERROR(IF(AND($A$13=$O$13,VLOOKUP(Instructions!$D$20,'District Information'!A:S,19,FALSE)&gt;=(ROW(A88)-(ROW($A$20)-1))),INDEX('District Information'!AC:AC,MATCH(Instructions!$D$20,'District Information'!U:U,0)+(ROW(A88)-ROW($A$20))),""),"")</f>
        <v/>
      </c>
      <c r="B88" s="12" t="str">
        <f t="shared" si="3"/>
        <v/>
      </c>
      <c r="C88" s="10" t="str">
        <f t="shared" si="4"/>
        <v/>
      </c>
      <c r="D88" s="10" t="str">
        <f t="shared" si="5"/>
        <v/>
      </c>
      <c r="E88" s="12" t="str">
        <f>IFERROR(IF(AND($A$13=$O$13,VLOOKUP(Instructions!$D$20,'District Information'!A:S,19,FALSE)&gt;=(ROW(A88)-(ROW($A$20)-1))),INDEX('District Information'!AD:AD,MATCH(Instructions!$D$20,'District Information'!U:U,0)+(ROW(A88)-ROW($A$20))),""),"")</f>
        <v/>
      </c>
      <c r="F88" s="12" t="str">
        <f>IFERROR(IF(AND($A$13=$O$13,VLOOKUP(Instructions!$D$20,'District Information'!A:S,19,FALSE)&gt;=(ROW(A88)-(ROW($A$20)-1))),INDEX('District Information'!AE:AE,MATCH(Instructions!$D$20,'District Information'!U:U,0)+(ROW(A88)-ROW($A$20))),""),"")</f>
        <v/>
      </c>
      <c r="G88" s="12" t="str">
        <f>IFERROR(IF(AND($A$13=$O$13,VLOOKUP(Instructions!$D$20,'District Information'!A:S,19,FALSE)&gt;=(ROW(A88)-(ROW($A$20)-1))),INDEX('District Information'!AF:AF,MATCH(Instructions!$D$20,'District Information'!U:U,0)+(ROW(A88)-ROW($A$20))),""),"")</f>
        <v/>
      </c>
      <c r="H88" s="19" t="str">
        <f>IFERROR(IF(AND($A$13=$O$13,VLOOKUP(Instructions!$D$20,'District Information'!A:S,19,FALSE)&gt;=(ROW(A88)-(ROW($A$20)-1))),INDEX('District Information'!AG:AG,MATCH(Instructions!$D$20,'District Information'!U:U,0)+(ROW(A88)-ROW($A$20))),""),"")</f>
        <v/>
      </c>
    </row>
    <row r="89" spans="1:8">
      <c r="A89" s="12" t="str">
        <f>IFERROR(IF(AND($A$13=$O$13,VLOOKUP(Instructions!$D$20,'District Information'!A:S,19,FALSE)&gt;=(ROW(A89)-(ROW($A$20)-1))),INDEX('District Information'!AC:AC,MATCH(Instructions!$D$20,'District Information'!U:U,0)+(ROW(A89)-ROW($A$20))),""),"")</f>
        <v/>
      </c>
      <c r="B89" s="12" t="str">
        <f t="shared" si="3"/>
        <v/>
      </c>
      <c r="C89" s="10" t="str">
        <f t="shared" si="4"/>
        <v/>
      </c>
      <c r="D89" s="10" t="str">
        <f t="shared" si="5"/>
        <v/>
      </c>
      <c r="E89" s="12" t="str">
        <f>IFERROR(IF(AND($A$13=$O$13,VLOOKUP(Instructions!$D$20,'District Information'!A:S,19,FALSE)&gt;=(ROW(A89)-(ROW($A$20)-1))),INDEX('District Information'!AD:AD,MATCH(Instructions!$D$20,'District Information'!U:U,0)+(ROW(A89)-ROW($A$20))),""),"")</f>
        <v/>
      </c>
      <c r="F89" s="12" t="str">
        <f>IFERROR(IF(AND($A$13=$O$13,VLOOKUP(Instructions!$D$20,'District Information'!A:S,19,FALSE)&gt;=(ROW(A89)-(ROW($A$20)-1))),INDEX('District Information'!AE:AE,MATCH(Instructions!$D$20,'District Information'!U:U,0)+(ROW(A89)-ROW($A$20))),""),"")</f>
        <v/>
      </c>
      <c r="G89" s="12" t="str">
        <f>IFERROR(IF(AND($A$13=$O$13,VLOOKUP(Instructions!$D$20,'District Information'!A:S,19,FALSE)&gt;=(ROW(A89)-(ROW($A$20)-1))),INDEX('District Information'!AF:AF,MATCH(Instructions!$D$20,'District Information'!U:U,0)+(ROW(A89)-ROW($A$20))),""),"")</f>
        <v/>
      </c>
      <c r="H89" s="19" t="str">
        <f>IFERROR(IF(AND($A$13=$O$13,VLOOKUP(Instructions!$D$20,'District Information'!A:S,19,FALSE)&gt;=(ROW(A89)-(ROW($A$20)-1))),INDEX('District Information'!AG:AG,MATCH(Instructions!$D$20,'District Information'!U:U,0)+(ROW(A89)-ROW($A$20))),""),"")</f>
        <v/>
      </c>
    </row>
    <row r="90" spans="1:8">
      <c r="A90" s="12" t="str">
        <f>IFERROR(IF(AND($A$13=$O$13,VLOOKUP(Instructions!$D$20,'District Information'!A:S,19,FALSE)&gt;=(ROW(A90)-(ROW($A$20)-1))),INDEX('District Information'!AC:AC,MATCH(Instructions!$D$20,'District Information'!U:U,0)+(ROW(A90)-ROW($A$20))),""),"")</f>
        <v/>
      </c>
      <c r="B90" s="12" t="str">
        <f t="shared" si="3"/>
        <v/>
      </c>
      <c r="C90" s="10" t="str">
        <f t="shared" si="4"/>
        <v/>
      </c>
      <c r="D90" s="10" t="str">
        <f t="shared" si="5"/>
        <v/>
      </c>
      <c r="E90" s="12" t="str">
        <f>IFERROR(IF(AND($A$13=$O$13,VLOOKUP(Instructions!$D$20,'District Information'!A:S,19,FALSE)&gt;=(ROW(A90)-(ROW($A$20)-1))),INDEX('District Information'!AD:AD,MATCH(Instructions!$D$20,'District Information'!U:U,0)+(ROW(A90)-ROW($A$20))),""),"")</f>
        <v/>
      </c>
      <c r="F90" s="12" t="str">
        <f>IFERROR(IF(AND($A$13=$O$13,VLOOKUP(Instructions!$D$20,'District Information'!A:S,19,FALSE)&gt;=(ROW(A90)-(ROW($A$20)-1))),INDEX('District Information'!AE:AE,MATCH(Instructions!$D$20,'District Information'!U:U,0)+(ROW(A90)-ROW($A$20))),""),"")</f>
        <v/>
      </c>
      <c r="G90" s="12" t="str">
        <f>IFERROR(IF(AND($A$13=$O$13,VLOOKUP(Instructions!$D$20,'District Information'!A:S,19,FALSE)&gt;=(ROW(A90)-(ROW($A$20)-1))),INDEX('District Information'!AF:AF,MATCH(Instructions!$D$20,'District Information'!U:U,0)+(ROW(A90)-ROW($A$20))),""),"")</f>
        <v/>
      </c>
      <c r="H90" s="19" t="str">
        <f>IFERROR(IF(AND($A$13=$O$13,VLOOKUP(Instructions!$D$20,'District Information'!A:S,19,FALSE)&gt;=(ROW(A90)-(ROW($A$20)-1))),INDEX('District Information'!AG:AG,MATCH(Instructions!$D$20,'District Information'!U:U,0)+(ROW(A90)-ROW($A$20))),""),"")</f>
        <v/>
      </c>
    </row>
    <row r="91" spans="1:8">
      <c r="A91" s="12" t="str">
        <f>IFERROR(IF(AND($A$13=$O$13,VLOOKUP(Instructions!$D$20,'District Information'!A:S,19,FALSE)&gt;=(ROW(A91)-(ROW($A$20)-1))),INDEX('District Information'!AC:AC,MATCH(Instructions!$D$20,'District Information'!U:U,0)+(ROW(A91)-ROW($A$20))),""),"")</f>
        <v/>
      </c>
      <c r="B91" s="12" t="str">
        <f t="shared" si="3"/>
        <v/>
      </c>
      <c r="C91" s="10" t="str">
        <f t="shared" si="4"/>
        <v/>
      </c>
      <c r="D91" s="10" t="str">
        <f t="shared" si="5"/>
        <v/>
      </c>
      <c r="E91" s="12" t="str">
        <f>IFERROR(IF(AND($A$13=$O$13,VLOOKUP(Instructions!$D$20,'District Information'!A:S,19,FALSE)&gt;=(ROW(A91)-(ROW($A$20)-1))),INDEX('District Information'!AD:AD,MATCH(Instructions!$D$20,'District Information'!U:U,0)+(ROW(A91)-ROW($A$20))),""),"")</f>
        <v/>
      </c>
      <c r="F91" s="12" t="str">
        <f>IFERROR(IF(AND($A$13=$O$13,VLOOKUP(Instructions!$D$20,'District Information'!A:S,19,FALSE)&gt;=(ROW(A91)-(ROW($A$20)-1))),INDEX('District Information'!AE:AE,MATCH(Instructions!$D$20,'District Information'!U:U,0)+(ROW(A91)-ROW($A$20))),""),"")</f>
        <v/>
      </c>
      <c r="G91" s="12" t="str">
        <f>IFERROR(IF(AND($A$13=$O$13,VLOOKUP(Instructions!$D$20,'District Information'!A:S,19,FALSE)&gt;=(ROW(A91)-(ROW($A$20)-1))),INDEX('District Information'!AF:AF,MATCH(Instructions!$D$20,'District Information'!U:U,0)+(ROW(A91)-ROW($A$20))),""),"")</f>
        <v/>
      </c>
      <c r="H91" s="19" t="str">
        <f>IFERROR(IF(AND($A$13=$O$13,VLOOKUP(Instructions!$D$20,'District Information'!A:S,19,FALSE)&gt;=(ROW(A91)-(ROW($A$20)-1))),INDEX('District Information'!AG:AG,MATCH(Instructions!$D$20,'District Information'!U:U,0)+(ROW(A91)-ROW($A$20))),""),"")</f>
        <v/>
      </c>
    </row>
    <row r="92" spans="1:8">
      <c r="A92" s="12" t="str">
        <f>IFERROR(IF(AND($A$13=$O$13,VLOOKUP(Instructions!$D$20,'District Information'!A:S,19,FALSE)&gt;=(ROW(A92)-(ROW($A$20)-1))),INDEX('District Information'!AC:AC,MATCH(Instructions!$D$20,'District Information'!U:U,0)+(ROW(A92)-ROW($A$20))),""),"")</f>
        <v/>
      </c>
      <c r="B92" s="12" t="str">
        <f t="shared" si="3"/>
        <v/>
      </c>
      <c r="C92" s="10" t="str">
        <f t="shared" si="4"/>
        <v/>
      </c>
      <c r="D92" s="10" t="str">
        <f t="shared" si="5"/>
        <v/>
      </c>
      <c r="E92" s="12" t="str">
        <f>IFERROR(IF(AND($A$13=$O$13,VLOOKUP(Instructions!$D$20,'District Information'!A:S,19,FALSE)&gt;=(ROW(A92)-(ROW($A$20)-1))),INDEX('District Information'!AD:AD,MATCH(Instructions!$D$20,'District Information'!U:U,0)+(ROW(A92)-ROW($A$20))),""),"")</f>
        <v/>
      </c>
      <c r="F92" s="12" t="str">
        <f>IFERROR(IF(AND($A$13=$O$13,VLOOKUP(Instructions!$D$20,'District Information'!A:S,19,FALSE)&gt;=(ROW(A92)-(ROW($A$20)-1))),INDEX('District Information'!AE:AE,MATCH(Instructions!$D$20,'District Information'!U:U,0)+(ROW(A92)-ROW($A$20))),""),"")</f>
        <v/>
      </c>
      <c r="G92" s="12" t="str">
        <f>IFERROR(IF(AND($A$13=$O$13,VLOOKUP(Instructions!$D$20,'District Information'!A:S,19,FALSE)&gt;=(ROW(A92)-(ROW($A$20)-1))),INDEX('District Information'!AF:AF,MATCH(Instructions!$D$20,'District Information'!U:U,0)+(ROW(A92)-ROW($A$20))),""),"")</f>
        <v/>
      </c>
      <c r="H92" s="19" t="str">
        <f>IFERROR(IF(AND($A$13=$O$13,VLOOKUP(Instructions!$D$20,'District Information'!A:S,19,FALSE)&gt;=(ROW(A92)-(ROW($A$20)-1))),INDEX('District Information'!AG:AG,MATCH(Instructions!$D$20,'District Information'!U:U,0)+(ROW(A92)-ROW($A$20))),""),"")</f>
        <v/>
      </c>
    </row>
    <row r="93" spans="1:8">
      <c r="A93" s="12" t="str">
        <f>IFERROR(IF(AND($A$13=$O$13,VLOOKUP(Instructions!$D$20,'District Information'!A:S,19,FALSE)&gt;=(ROW(A93)-(ROW($A$20)-1))),INDEX('District Information'!AC:AC,MATCH(Instructions!$D$20,'District Information'!U:U,0)+(ROW(A93)-ROW($A$20))),""),"")</f>
        <v/>
      </c>
      <c r="B93" s="12" t="str">
        <f t="shared" si="3"/>
        <v/>
      </c>
      <c r="C93" s="10" t="str">
        <f t="shared" si="4"/>
        <v/>
      </c>
      <c r="D93" s="10" t="str">
        <f t="shared" si="5"/>
        <v/>
      </c>
      <c r="E93" s="12" t="str">
        <f>IFERROR(IF(AND($A$13=$O$13,VLOOKUP(Instructions!$D$20,'District Information'!A:S,19,FALSE)&gt;=(ROW(A93)-(ROW($A$20)-1))),INDEX('District Information'!AD:AD,MATCH(Instructions!$D$20,'District Information'!U:U,0)+(ROW(A93)-ROW($A$20))),""),"")</f>
        <v/>
      </c>
      <c r="F93" s="12" t="str">
        <f>IFERROR(IF(AND($A$13=$O$13,VLOOKUP(Instructions!$D$20,'District Information'!A:S,19,FALSE)&gt;=(ROW(A93)-(ROW($A$20)-1))),INDEX('District Information'!AE:AE,MATCH(Instructions!$D$20,'District Information'!U:U,0)+(ROW(A93)-ROW($A$20))),""),"")</f>
        <v/>
      </c>
      <c r="G93" s="12" t="str">
        <f>IFERROR(IF(AND($A$13=$O$13,VLOOKUP(Instructions!$D$20,'District Information'!A:S,19,FALSE)&gt;=(ROW(A93)-(ROW($A$20)-1))),INDEX('District Information'!AF:AF,MATCH(Instructions!$D$20,'District Information'!U:U,0)+(ROW(A93)-ROW($A$20))),""),"")</f>
        <v/>
      </c>
      <c r="H93" s="19" t="str">
        <f>IFERROR(IF(AND($A$13=$O$13,VLOOKUP(Instructions!$D$20,'District Information'!A:S,19,FALSE)&gt;=(ROW(A93)-(ROW($A$20)-1))),INDEX('District Information'!AG:AG,MATCH(Instructions!$D$20,'District Information'!U:U,0)+(ROW(A93)-ROW($A$20))),""),"")</f>
        <v/>
      </c>
    </row>
    <row r="94" spans="1:8">
      <c r="A94" s="12" t="str">
        <f>IFERROR(IF(AND($A$13=$O$13,VLOOKUP(Instructions!$D$20,'District Information'!A:S,19,FALSE)&gt;=(ROW(A94)-(ROW($A$20)-1))),INDEX('District Information'!AC:AC,MATCH(Instructions!$D$20,'District Information'!U:U,0)+(ROW(A94)-ROW($A$20))),""),"")</f>
        <v/>
      </c>
      <c r="B94" s="12" t="str">
        <f t="shared" si="3"/>
        <v/>
      </c>
      <c r="C94" s="10" t="str">
        <f t="shared" si="4"/>
        <v/>
      </c>
      <c r="D94" s="10" t="str">
        <f t="shared" si="5"/>
        <v/>
      </c>
      <c r="E94" s="12" t="str">
        <f>IFERROR(IF(AND($A$13=$O$13,VLOOKUP(Instructions!$D$20,'District Information'!A:S,19,FALSE)&gt;=(ROW(A94)-(ROW($A$20)-1))),INDEX('District Information'!AD:AD,MATCH(Instructions!$D$20,'District Information'!U:U,0)+(ROW(A94)-ROW($A$20))),""),"")</f>
        <v/>
      </c>
      <c r="F94" s="12" t="str">
        <f>IFERROR(IF(AND($A$13=$O$13,VLOOKUP(Instructions!$D$20,'District Information'!A:S,19,FALSE)&gt;=(ROW(A94)-(ROW($A$20)-1))),INDEX('District Information'!AE:AE,MATCH(Instructions!$D$20,'District Information'!U:U,0)+(ROW(A94)-ROW($A$20))),""),"")</f>
        <v/>
      </c>
      <c r="G94" s="12" t="str">
        <f>IFERROR(IF(AND($A$13=$O$13,VLOOKUP(Instructions!$D$20,'District Information'!A:S,19,FALSE)&gt;=(ROW(A94)-(ROW($A$20)-1))),INDEX('District Information'!AF:AF,MATCH(Instructions!$D$20,'District Information'!U:U,0)+(ROW(A94)-ROW($A$20))),""),"")</f>
        <v/>
      </c>
      <c r="H94" s="19" t="str">
        <f>IFERROR(IF(AND($A$13=$O$13,VLOOKUP(Instructions!$D$20,'District Information'!A:S,19,FALSE)&gt;=(ROW(A94)-(ROW($A$20)-1))),INDEX('District Information'!AG:AG,MATCH(Instructions!$D$20,'District Information'!U:U,0)+(ROW(A94)-ROW($A$20))),""),"")</f>
        <v/>
      </c>
    </row>
    <row r="95" spans="1:8">
      <c r="A95" s="12" t="str">
        <f>IFERROR(IF(AND($A$13=$O$13,VLOOKUP(Instructions!$D$20,'District Information'!A:S,19,FALSE)&gt;=(ROW(A95)-(ROW($A$20)-1))),INDEX('District Information'!AC:AC,MATCH(Instructions!$D$20,'District Information'!U:U,0)+(ROW(A95)-ROW($A$20))),""),"")</f>
        <v/>
      </c>
      <c r="B95" s="12" t="str">
        <f t="shared" si="3"/>
        <v/>
      </c>
      <c r="C95" s="10" t="str">
        <f t="shared" si="4"/>
        <v/>
      </c>
      <c r="D95" s="10" t="str">
        <f t="shared" si="5"/>
        <v/>
      </c>
      <c r="E95" s="12" t="str">
        <f>IFERROR(IF(AND($A$13=$O$13,VLOOKUP(Instructions!$D$20,'District Information'!A:S,19,FALSE)&gt;=(ROW(A95)-(ROW($A$20)-1))),INDEX('District Information'!AD:AD,MATCH(Instructions!$D$20,'District Information'!U:U,0)+(ROW(A95)-ROW($A$20))),""),"")</f>
        <v/>
      </c>
      <c r="F95" s="12" t="str">
        <f>IFERROR(IF(AND($A$13=$O$13,VLOOKUP(Instructions!$D$20,'District Information'!A:S,19,FALSE)&gt;=(ROW(A95)-(ROW($A$20)-1))),INDEX('District Information'!AE:AE,MATCH(Instructions!$D$20,'District Information'!U:U,0)+(ROW(A95)-ROW($A$20))),""),"")</f>
        <v/>
      </c>
      <c r="G95" s="12" t="str">
        <f>IFERROR(IF(AND($A$13=$O$13,VLOOKUP(Instructions!$D$20,'District Information'!A:S,19,FALSE)&gt;=(ROW(A95)-(ROW($A$20)-1))),INDEX('District Information'!AF:AF,MATCH(Instructions!$D$20,'District Information'!U:U,0)+(ROW(A95)-ROW($A$20))),""),"")</f>
        <v/>
      </c>
      <c r="H95" s="19" t="str">
        <f>IFERROR(IF(AND($A$13=$O$13,VLOOKUP(Instructions!$D$20,'District Information'!A:S,19,FALSE)&gt;=(ROW(A95)-(ROW($A$20)-1))),INDEX('District Information'!AG:AG,MATCH(Instructions!$D$20,'District Information'!U:U,0)+(ROW(A95)-ROW($A$20))),""),"")</f>
        <v/>
      </c>
    </row>
    <row r="96" spans="1:8">
      <c r="A96" s="12" t="str">
        <f>IFERROR(IF(AND($A$13=$O$13,VLOOKUP(Instructions!$D$20,'District Information'!A:S,19,FALSE)&gt;=(ROW(A96)-(ROW($A$20)-1))),INDEX('District Information'!AC:AC,MATCH(Instructions!$D$20,'District Information'!U:U,0)+(ROW(A96)-ROW($A$20))),""),"")</f>
        <v/>
      </c>
      <c r="B96" s="12" t="str">
        <f t="shared" si="3"/>
        <v/>
      </c>
      <c r="C96" s="10" t="str">
        <f t="shared" si="4"/>
        <v/>
      </c>
      <c r="D96" s="10" t="str">
        <f t="shared" si="5"/>
        <v/>
      </c>
      <c r="E96" s="12" t="str">
        <f>IFERROR(IF(AND($A$13=$O$13,VLOOKUP(Instructions!$D$20,'District Information'!A:S,19,FALSE)&gt;=(ROW(A96)-(ROW($A$20)-1))),INDEX('District Information'!AD:AD,MATCH(Instructions!$D$20,'District Information'!U:U,0)+(ROW(A96)-ROW($A$20))),""),"")</f>
        <v/>
      </c>
      <c r="F96" s="12" t="str">
        <f>IFERROR(IF(AND($A$13=$O$13,VLOOKUP(Instructions!$D$20,'District Information'!A:S,19,FALSE)&gt;=(ROW(A96)-(ROW($A$20)-1))),INDEX('District Information'!AE:AE,MATCH(Instructions!$D$20,'District Information'!U:U,0)+(ROW(A96)-ROW($A$20))),""),"")</f>
        <v/>
      </c>
      <c r="G96" s="12" t="str">
        <f>IFERROR(IF(AND($A$13=$O$13,VLOOKUP(Instructions!$D$20,'District Information'!A:S,19,FALSE)&gt;=(ROW(A96)-(ROW($A$20)-1))),INDEX('District Information'!AF:AF,MATCH(Instructions!$D$20,'District Information'!U:U,0)+(ROW(A96)-ROW($A$20))),""),"")</f>
        <v/>
      </c>
      <c r="H96" s="19" t="str">
        <f>IFERROR(IF(AND($A$13=$O$13,VLOOKUP(Instructions!$D$20,'District Information'!A:S,19,FALSE)&gt;=(ROW(A96)-(ROW($A$20)-1))),INDEX('District Information'!AG:AG,MATCH(Instructions!$D$20,'District Information'!U:U,0)+(ROW(A96)-ROW($A$20))),""),"")</f>
        <v/>
      </c>
    </row>
    <row r="97" spans="1:8">
      <c r="A97" s="12" t="str">
        <f>IFERROR(IF(AND($A$13=$O$13,VLOOKUP(Instructions!$D$20,'District Information'!A:S,19,FALSE)&gt;=(ROW(A97)-(ROW($A$20)-1))),INDEX('District Information'!AC:AC,MATCH(Instructions!$D$20,'District Information'!U:U,0)+(ROW(A97)-ROW($A$20))),""),"")</f>
        <v/>
      </c>
      <c r="B97" s="12" t="str">
        <f t="shared" si="3"/>
        <v/>
      </c>
      <c r="C97" s="10" t="str">
        <f t="shared" si="4"/>
        <v/>
      </c>
      <c r="D97" s="10" t="str">
        <f t="shared" si="5"/>
        <v/>
      </c>
      <c r="E97" s="12" t="str">
        <f>IFERROR(IF(AND($A$13=$O$13,VLOOKUP(Instructions!$D$20,'District Information'!A:S,19,FALSE)&gt;=(ROW(A97)-(ROW($A$20)-1))),INDEX('District Information'!AD:AD,MATCH(Instructions!$D$20,'District Information'!U:U,0)+(ROW(A97)-ROW($A$20))),""),"")</f>
        <v/>
      </c>
      <c r="F97" s="12" t="str">
        <f>IFERROR(IF(AND($A$13=$O$13,VLOOKUP(Instructions!$D$20,'District Information'!A:S,19,FALSE)&gt;=(ROW(A97)-(ROW($A$20)-1))),INDEX('District Information'!AE:AE,MATCH(Instructions!$D$20,'District Information'!U:U,0)+(ROW(A97)-ROW($A$20))),""),"")</f>
        <v/>
      </c>
      <c r="G97" s="12" t="str">
        <f>IFERROR(IF(AND($A$13=$O$13,VLOOKUP(Instructions!$D$20,'District Information'!A:S,19,FALSE)&gt;=(ROW(A97)-(ROW($A$20)-1))),INDEX('District Information'!AF:AF,MATCH(Instructions!$D$20,'District Information'!U:U,0)+(ROW(A97)-ROW($A$20))),""),"")</f>
        <v/>
      </c>
      <c r="H97" s="19" t="str">
        <f>IFERROR(IF(AND($A$13=$O$13,VLOOKUP(Instructions!$D$20,'District Information'!A:S,19,FALSE)&gt;=(ROW(A97)-(ROW($A$20)-1))),INDEX('District Information'!AG:AG,MATCH(Instructions!$D$20,'District Information'!U:U,0)+(ROW(A97)-ROW($A$20))),""),"")</f>
        <v/>
      </c>
    </row>
    <row r="98" spans="1:8">
      <c r="A98" s="12" t="str">
        <f>IFERROR(IF(AND($A$13=$O$13,VLOOKUP(Instructions!$D$20,'District Information'!A:S,19,FALSE)&gt;=(ROW(A98)-(ROW($A$20)-1))),INDEX('District Information'!AC:AC,MATCH(Instructions!$D$20,'District Information'!U:U,0)+(ROW(A98)-ROW($A$20))),""),"")</f>
        <v/>
      </c>
      <c r="B98" s="12" t="str">
        <f t="shared" si="3"/>
        <v/>
      </c>
      <c r="C98" s="10" t="str">
        <f t="shared" si="4"/>
        <v/>
      </c>
      <c r="D98" s="10" t="str">
        <f t="shared" si="5"/>
        <v/>
      </c>
      <c r="E98" s="12" t="str">
        <f>IFERROR(IF(AND($A$13=$O$13,VLOOKUP(Instructions!$D$20,'District Information'!A:S,19,FALSE)&gt;=(ROW(A98)-(ROW($A$20)-1))),INDEX('District Information'!AD:AD,MATCH(Instructions!$D$20,'District Information'!U:U,0)+(ROW(A98)-ROW($A$20))),""),"")</f>
        <v/>
      </c>
      <c r="F98" s="12" t="str">
        <f>IFERROR(IF(AND($A$13=$O$13,VLOOKUP(Instructions!$D$20,'District Information'!A:S,19,FALSE)&gt;=(ROW(A98)-(ROW($A$20)-1))),INDEX('District Information'!AE:AE,MATCH(Instructions!$D$20,'District Information'!U:U,0)+(ROW(A98)-ROW($A$20))),""),"")</f>
        <v/>
      </c>
      <c r="G98" s="12" t="str">
        <f>IFERROR(IF(AND($A$13=$O$13,VLOOKUP(Instructions!$D$20,'District Information'!A:S,19,FALSE)&gt;=(ROW(A98)-(ROW($A$20)-1))),INDEX('District Information'!AF:AF,MATCH(Instructions!$D$20,'District Information'!U:U,0)+(ROW(A98)-ROW($A$20))),""),"")</f>
        <v/>
      </c>
      <c r="H98" s="19" t="str">
        <f>IFERROR(IF(AND($A$13=$O$13,VLOOKUP(Instructions!$D$20,'District Information'!A:S,19,FALSE)&gt;=(ROW(A98)-(ROW($A$20)-1))),INDEX('District Information'!AG:AG,MATCH(Instructions!$D$20,'District Information'!U:U,0)+(ROW(A98)-ROW($A$20))),""),"")</f>
        <v/>
      </c>
    </row>
    <row r="99" spans="1:8">
      <c r="A99" s="12" t="str">
        <f>IFERROR(IF(AND($A$13=$O$13,VLOOKUP(Instructions!$D$20,'District Information'!A:S,19,FALSE)&gt;=(ROW(A99)-(ROW($A$20)-1))),INDEX('District Information'!AC:AC,MATCH(Instructions!$D$20,'District Information'!U:U,0)+(ROW(A99)-ROW($A$20))),""),"")</f>
        <v/>
      </c>
      <c r="B99" s="12" t="str">
        <f t="shared" si="3"/>
        <v/>
      </c>
      <c r="C99" s="10" t="str">
        <f t="shared" si="4"/>
        <v/>
      </c>
      <c r="D99" s="10" t="str">
        <f t="shared" si="5"/>
        <v/>
      </c>
      <c r="E99" s="12" t="str">
        <f>IFERROR(IF(AND($A$13=$O$13,VLOOKUP(Instructions!$D$20,'District Information'!A:S,19,FALSE)&gt;=(ROW(A99)-(ROW($A$20)-1))),INDEX('District Information'!AD:AD,MATCH(Instructions!$D$20,'District Information'!U:U,0)+(ROW(A99)-ROW($A$20))),""),"")</f>
        <v/>
      </c>
      <c r="F99" s="12" t="str">
        <f>IFERROR(IF(AND($A$13=$O$13,VLOOKUP(Instructions!$D$20,'District Information'!A:S,19,FALSE)&gt;=(ROW(A99)-(ROW($A$20)-1))),INDEX('District Information'!AE:AE,MATCH(Instructions!$D$20,'District Information'!U:U,0)+(ROW(A99)-ROW($A$20))),""),"")</f>
        <v/>
      </c>
      <c r="G99" s="12" t="str">
        <f>IFERROR(IF(AND($A$13=$O$13,VLOOKUP(Instructions!$D$20,'District Information'!A:S,19,FALSE)&gt;=(ROW(A99)-(ROW($A$20)-1))),INDEX('District Information'!AF:AF,MATCH(Instructions!$D$20,'District Information'!U:U,0)+(ROW(A99)-ROW($A$20))),""),"")</f>
        <v/>
      </c>
      <c r="H99" s="19" t="str">
        <f>IFERROR(IF(AND($A$13=$O$13,VLOOKUP(Instructions!$D$20,'District Information'!A:S,19,FALSE)&gt;=(ROW(A99)-(ROW($A$20)-1))),INDEX('District Information'!AG:AG,MATCH(Instructions!$D$20,'District Information'!U:U,0)+(ROW(A99)-ROW($A$20))),""),"")</f>
        <v/>
      </c>
    </row>
    <row r="100" spans="1:8">
      <c r="A100" s="12" t="str">
        <f>IFERROR(IF(AND($A$13=$O$13,VLOOKUP(Instructions!$D$20,'District Information'!A:S,19,FALSE)&gt;=(ROW(A100)-(ROW($A$20)-1))),INDEX('District Information'!AC:AC,MATCH(Instructions!$D$20,'District Information'!U:U,0)+(ROW(A100)-ROW($A$20))),""),"")</f>
        <v/>
      </c>
      <c r="B100" s="12" t="str">
        <f t="shared" si="3"/>
        <v/>
      </c>
      <c r="C100" s="10" t="str">
        <f t="shared" si="4"/>
        <v/>
      </c>
      <c r="D100" s="10" t="str">
        <f t="shared" si="5"/>
        <v/>
      </c>
      <c r="E100" s="12" t="str">
        <f>IFERROR(IF(AND($A$13=$O$13,VLOOKUP(Instructions!$D$20,'District Information'!A:S,19,FALSE)&gt;=(ROW(A100)-(ROW($A$20)-1))),INDEX('District Information'!AD:AD,MATCH(Instructions!$D$20,'District Information'!U:U,0)+(ROW(A100)-ROW($A$20))),""),"")</f>
        <v/>
      </c>
      <c r="F100" s="12" t="str">
        <f>IFERROR(IF(AND($A$13=$O$13,VLOOKUP(Instructions!$D$20,'District Information'!A:S,19,FALSE)&gt;=(ROW(A100)-(ROW($A$20)-1))),INDEX('District Information'!AE:AE,MATCH(Instructions!$D$20,'District Information'!U:U,0)+(ROW(A100)-ROW($A$20))),""),"")</f>
        <v/>
      </c>
      <c r="G100" s="12" t="str">
        <f>IFERROR(IF(AND($A$13=$O$13,VLOOKUP(Instructions!$D$20,'District Information'!A:S,19,FALSE)&gt;=(ROW(A100)-(ROW($A$20)-1))),INDEX('District Information'!AF:AF,MATCH(Instructions!$D$20,'District Information'!U:U,0)+(ROW(A100)-ROW($A$20))),""),"")</f>
        <v/>
      </c>
      <c r="H100" s="19" t="str">
        <f>IFERROR(IF(AND($A$13=$O$13,VLOOKUP(Instructions!$D$20,'District Information'!A:S,19,FALSE)&gt;=(ROW(A100)-(ROW($A$20)-1))),INDEX('District Information'!AG:AG,MATCH(Instructions!$D$20,'District Information'!U:U,0)+(ROW(A100)-ROW($A$20))),""),"")</f>
        <v/>
      </c>
    </row>
    <row r="101" spans="1:8">
      <c r="A101" s="12" t="str">
        <f>IFERROR(IF(AND($A$13=$O$13,VLOOKUP(Instructions!$D$20,'District Information'!A:S,19,FALSE)&gt;=(ROW(A101)-(ROW($A$20)-1))),INDEX('District Information'!AC:AC,MATCH(Instructions!$D$20,'District Information'!U:U,0)+(ROW(A101)-ROW($A$20))),""),"")</f>
        <v/>
      </c>
      <c r="B101" s="12" t="str">
        <f t="shared" si="3"/>
        <v/>
      </c>
      <c r="C101" s="10" t="str">
        <f t="shared" si="4"/>
        <v/>
      </c>
      <c r="D101" s="10" t="str">
        <f t="shared" si="5"/>
        <v/>
      </c>
      <c r="E101" s="12" t="str">
        <f>IFERROR(IF(AND($A$13=$O$13,VLOOKUP(Instructions!$D$20,'District Information'!A:S,19,FALSE)&gt;=(ROW(A101)-(ROW($A$20)-1))),INDEX('District Information'!AD:AD,MATCH(Instructions!$D$20,'District Information'!U:U,0)+(ROW(A101)-ROW($A$20))),""),"")</f>
        <v/>
      </c>
      <c r="F101" s="12" t="str">
        <f>IFERROR(IF(AND($A$13=$O$13,VLOOKUP(Instructions!$D$20,'District Information'!A:S,19,FALSE)&gt;=(ROW(A101)-(ROW($A$20)-1))),INDEX('District Information'!AE:AE,MATCH(Instructions!$D$20,'District Information'!U:U,0)+(ROW(A101)-ROW($A$20))),""),"")</f>
        <v/>
      </c>
      <c r="G101" s="12" t="str">
        <f>IFERROR(IF(AND($A$13=$O$13,VLOOKUP(Instructions!$D$20,'District Information'!A:S,19,FALSE)&gt;=(ROW(A101)-(ROW($A$20)-1))),INDEX('District Information'!AF:AF,MATCH(Instructions!$D$20,'District Information'!U:U,0)+(ROW(A101)-ROW($A$20))),""),"")</f>
        <v/>
      </c>
      <c r="H101" s="19" t="str">
        <f>IFERROR(IF(AND($A$13=$O$13,VLOOKUP(Instructions!$D$20,'District Information'!A:S,19,FALSE)&gt;=(ROW(A101)-(ROW($A$20)-1))),INDEX('District Information'!AG:AG,MATCH(Instructions!$D$20,'District Information'!U:U,0)+(ROW(A101)-ROW($A$20))),""),"")</f>
        <v/>
      </c>
    </row>
    <row r="102" spans="1:8">
      <c r="A102" s="12" t="str">
        <f>IFERROR(IF(AND($A$13=$O$13,VLOOKUP(Instructions!$D$20,'District Information'!A:S,19,FALSE)&gt;=(ROW(A102)-(ROW($A$20)-1))),INDEX('District Information'!AC:AC,MATCH(Instructions!$D$20,'District Information'!U:U,0)+(ROW(A102)-ROW($A$20))),""),"")</f>
        <v/>
      </c>
      <c r="B102" s="12" t="str">
        <f t="shared" si="3"/>
        <v/>
      </c>
      <c r="C102" s="10" t="str">
        <f t="shared" si="4"/>
        <v/>
      </c>
      <c r="D102" s="10" t="str">
        <f t="shared" si="5"/>
        <v/>
      </c>
      <c r="E102" s="12" t="str">
        <f>IFERROR(IF(AND($A$13=$O$13,VLOOKUP(Instructions!$D$20,'District Information'!A:S,19,FALSE)&gt;=(ROW(A102)-(ROW($A$20)-1))),INDEX('District Information'!AD:AD,MATCH(Instructions!$D$20,'District Information'!U:U,0)+(ROW(A102)-ROW($A$20))),""),"")</f>
        <v/>
      </c>
      <c r="F102" s="12" t="str">
        <f>IFERROR(IF(AND($A$13=$O$13,VLOOKUP(Instructions!$D$20,'District Information'!A:S,19,FALSE)&gt;=(ROW(A102)-(ROW($A$20)-1))),INDEX('District Information'!AE:AE,MATCH(Instructions!$D$20,'District Information'!U:U,0)+(ROW(A102)-ROW($A$20))),""),"")</f>
        <v/>
      </c>
      <c r="G102" s="12" t="str">
        <f>IFERROR(IF(AND($A$13=$O$13,VLOOKUP(Instructions!$D$20,'District Information'!A:S,19,FALSE)&gt;=(ROW(A102)-(ROW($A$20)-1))),INDEX('District Information'!AF:AF,MATCH(Instructions!$D$20,'District Information'!U:U,0)+(ROW(A102)-ROW($A$20))),""),"")</f>
        <v/>
      </c>
      <c r="H102" s="19" t="str">
        <f>IFERROR(IF(AND($A$13=$O$13,VLOOKUP(Instructions!$D$20,'District Information'!A:S,19,FALSE)&gt;=(ROW(A102)-(ROW($A$20)-1))),INDEX('District Information'!AG:AG,MATCH(Instructions!$D$20,'District Information'!U:U,0)+(ROW(A102)-ROW($A$20))),""),"")</f>
        <v/>
      </c>
    </row>
    <row r="103" spans="1:8">
      <c r="A103" s="12" t="str">
        <f>IFERROR(IF(AND($A$13=$O$13,VLOOKUP(Instructions!$D$20,'District Information'!A:S,19,FALSE)&gt;=(ROW(A103)-(ROW($A$20)-1))),INDEX('District Information'!AC:AC,MATCH(Instructions!$D$20,'District Information'!U:U,0)+(ROW(A103)-ROW($A$20))),""),"")</f>
        <v/>
      </c>
      <c r="B103" s="12" t="str">
        <f t="shared" si="3"/>
        <v/>
      </c>
      <c r="C103" s="10" t="str">
        <f t="shared" si="4"/>
        <v/>
      </c>
      <c r="D103" s="10" t="str">
        <f t="shared" si="5"/>
        <v/>
      </c>
      <c r="E103" s="12" t="str">
        <f>IFERROR(IF(AND($A$13=$O$13,VLOOKUP(Instructions!$D$20,'District Information'!A:S,19,FALSE)&gt;=(ROW(A103)-(ROW($A$20)-1))),INDEX('District Information'!AD:AD,MATCH(Instructions!$D$20,'District Information'!U:U,0)+(ROW(A103)-ROW($A$20))),""),"")</f>
        <v/>
      </c>
      <c r="F103" s="12" t="str">
        <f>IFERROR(IF(AND($A$13=$O$13,VLOOKUP(Instructions!$D$20,'District Information'!A:S,19,FALSE)&gt;=(ROW(A103)-(ROW($A$20)-1))),INDEX('District Information'!AE:AE,MATCH(Instructions!$D$20,'District Information'!U:U,0)+(ROW(A103)-ROW($A$20))),""),"")</f>
        <v/>
      </c>
      <c r="G103" s="12" t="str">
        <f>IFERROR(IF(AND($A$13=$O$13,VLOOKUP(Instructions!$D$20,'District Information'!A:S,19,FALSE)&gt;=(ROW(A103)-(ROW($A$20)-1))),INDEX('District Information'!AF:AF,MATCH(Instructions!$D$20,'District Information'!U:U,0)+(ROW(A103)-ROW($A$20))),""),"")</f>
        <v/>
      </c>
      <c r="H103" s="19" t="str">
        <f>IFERROR(IF(AND($A$13=$O$13,VLOOKUP(Instructions!$D$20,'District Information'!A:S,19,FALSE)&gt;=(ROW(A103)-(ROW($A$20)-1))),INDEX('District Information'!AG:AG,MATCH(Instructions!$D$20,'District Information'!U:U,0)+(ROW(A103)-ROW($A$20))),""),"")</f>
        <v/>
      </c>
    </row>
    <row r="104" spans="1:8">
      <c r="A104" s="12" t="str">
        <f>IFERROR(IF(AND($A$13=$O$13,VLOOKUP(Instructions!$D$20,'District Information'!A:S,19,FALSE)&gt;=(ROW(A104)-(ROW($A$20)-1))),INDEX('District Information'!AC:AC,MATCH(Instructions!$D$20,'District Information'!U:U,0)+(ROW(A104)-ROW($A$20))),""),"")</f>
        <v/>
      </c>
      <c r="B104" s="12" t="str">
        <f t="shared" si="3"/>
        <v/>
      </c>
      <c r="C104" s="10" t="str">
        <f t="shared" si="4"/>
        <v/>
      </c>
      <c r="D104" s="10" t="str">
        <f t="shared" si="5"/>
        <v/>
      </c>
      <c r="E104" s="12" t="str">
        <f>IFERROR(IF(AND($A$13=$O$13,VLOOKUP(Instructions!$D$20,'District Information'!A:S,19,FALSE)&gt;=(ROW(A104)-(ROW($A$20)-1))),INDEX('District Information'!AD:AD,MATCH(Instructions!$D$20,'District Information'!U:U,0)+(ROW(A104)-ROW($A$20))),""),"")</f>
        <v/>
      </c>
      <c r="F104" s="12" t="str">
        <f>IFERROR(IF(AND($A$13=$O$13,VLOOKUP(Instructions!$D$20,'District Information'!A:S,19,FALSE)&gt;=(ROW(A104)-(ROW($A$20)-1))),INDEX('District Information'!AE:AE,MATCH(Instructions!$D$20,'District Information'!U:U,0)+(ROW(A104)-ROW($A$20))),""),"")</f>
        <v/>
      </c>
      <c r="G104" s="12" t="str">
        <f>IFERROR(IF(AND($A$13=$O$13,VLOOKUP(Instructions!$D$20,'District Information'!A:S,19,FALSE)&gt;=(ROW(A104)-(ROW($A$20)-1))),INDEX('District Information'!AF:AF,MATCH(Instructions!$D$20,'District Information'!U:U,0)+(ROW(A104)-ROW($A$20))),""),"")</f>
        <v/>
      </c>
      <c r="H104" s="19" t="str">
        <f>IFERROR(IF(AND($A$13=$O$13,VLOOKUP(Instructions!$D$20,'District Information'!A:S,19,FALSE)&gt;=(ROW(A104)-(ROW($A$20)-1))),INDEX('District Information'!AG:AG,MATCH(Instructions!$D$20,'District Information'!U:U,0)+(ROW(A104)-ROW($A$20))),""),"")</f>
        <v/>
      </c>
    </row>
    <row r="105" spans="1:8">
      <c r="A105" s="12" t="str">
        <f>IFERROR(IF(AND($A$13=$O$13,VLOOKUP(Instructions!$D$20,'District Information'!A:S,19,FALSE)&gt;=(ROW(A105)-(ROW($A$20)-1))),INDEX('District Information'!AC:AC,MATCH(Instructions!$D$20,'District Information'!U:U,0)+(ROW(A105)-ROW($A$20))),""),"")</f>
        <v/>
      </c>
      <c r="B105" s="12" t="str">
        <f t="shared" si="3"/>
        <v/>
      </c>
      <c r="C105" s="10" t="str">
        <f t="shared" si="4"/>
        <v/>
      </c>
      <c r="D105" s="10" t="str">
        <f t="shared" si="5"/>
        <v/>
      </c>
      <c r="E105" s="12" t="str">
        <f>IFERROR(IF(AND($A$13=$O$13,VLOOKUP(Instructions!$D$20,'District Information'!A:S,19,FALSE)&gt;=(ROW(A105)-(ROW($A$20)-1))),INDEX('District Information'!AD:AD,MATCH(Instructions!$D$20,'District Information'!U:U,0)+(ROW(A105)-ROW($A$20))),""),"")</f>
        <v/>
      </c>
      <c r="F105" s="12" t="str">
        <f>IFERROR(IF(AND($A$13=$O$13,VLOOKUP(Instructions!$D$20,'District Information'!A:S,19,FALSE)&gt;=(ROW(A105)-(ROW($A$20)-1))),INDEX('District Information'!AE:AE,MATCH(Instructions!$D$20,'District Information'!U:U,0)+(ROW(A105)-ROW($A$20))),""),"")</f>
        <v/>
      </c>
      <c r="G105" s="12" t="str">
        <f>IFERROR(IF(AND($A$13=$O$13,VLOOKUP(Instructions!$D$20,'District Information'!A:S,19,FALSE)&gt;=(ROW(A105)-(ROW($A$20)-1))),INDEX('District Information'!AF:AF,MATCH(Instructions!$D$20,'District Information'!U:U,0)+(ROW(A105)-ROW($A$20))),""),"")</f>
        <v/>
      </c>
      <c r="H105" s="19" t="str">
        <f>IFERROR(IF(AND($A$13=$O$13,VLOOKUP(Instructions!$D$20,'District Information'!A:S,19,FALSE)&gt;=(ROW(A105)-(ROW($A$20)-1))),INDEX('District Information'!AG:AG,MATCH(Instructions!$D$20,'District Information'!U:U,0)+(ROW(A105)-ROW($A$20))),""),"")</f>
        <v/>
      </c>
    </row>
    <row r="106" spans="1:8">
      <c r="A106" s="12" t="str">
        <f>IFERROR(IF(AND($A$13=$O$13,VLOOKUP(Instructions!$D$20,'District Information'!A:S,19,FALSE)&gt;=(ROW(A106)-(ROW($A$20)-1))),INDEX('District Information'!AC:AC,MATCH(Instructions!$D$20,'District Information'!U:U,0)+(ROW(A106)-ROW($A$20))),""),"")</f>
        <v/>
      </c>
      <c r="B106" s="12" t="str">
        <f t="shared" si="3"/>
        <v/>
      </c>
      <c r="C106" s="10" t="str">
        <f t="shared" si="4"/>
        <v/>
      </c>
      <c r="D106" s="10" t="str">
        <f t="shared" si="5"/>
        <v/>
      </c>
      <c r="E106" s="12" t="str">
        <f>IFERROR(IF(AND($A$13=$O$13,VLOOKUP(Instructions!$D$20,'District Information'!A:S,19,FALSE)&gt;=(ROW(A106)-(ROW($A$20)-1))),INDEX('District Information'!AD:AD,MATCH(Instructions!$D$20,'District Information'!U:U,0)+(ROW(A106)-ROW($A$20))),""),"")</f>
        <v/>
      </c>
      <c r="F106" s="12" t="str">
        <f>IFERROR(IF(AND($A$13=$O$13,VLOOKUP(Instructions!$D$20,'District Information'!A:S,19,FALSE)&gt;=(ROW(A106)-(ROW($A$20)-1))),INDEX('District Information'!AE:AE,MATCH(Instructions!$D$20,'District Information'!U:U,0)+(ROW(A106)-ROW($A$20))),""),"")</f>
        <v/>
      </c>
      <c r="G106" s="12" t="str">
        <f>IFERROR(IF(AND($A$13=$O$13,VLOOKUP(Instructions!$D$20,'District Information'!A:S,19,FALSE)&gt;=(ROW(A106)-(ROW($A$20)-1))),INDEX('District Information'!AF:AF,MATCH(Instructions!$D$20,'District Information'!U:U,0)+(ROW(A106)-ROW($A$20))),""),"")</f>
        <v/>
      </c>
      <c r="H106" s="19" t="str">
        <f>IFERROR(IF(AND($A$13=$O$13,VLOOKUP(Instructions!$D$20,'District Information'!A:S,19,FALSE)&gt;=(ROW(A106)-(ROW($A$20)-1))),INDEX('District Information'!AG:AG,MATCH(Instructions!$D$20,'District Information'!U:U,0)+(ROW(A106)-ROW($A$20))),""),"")</f>
        <v/>
      </c>
    </row>
    <row r="107" spans="1:8">
      <c r="A107" s="12" t="str">
        <f>IFERROR(IF(AND($A$13=$O$13,VLOOKUP(Instructions!$D$20,'District Information'!A:S,19,FALSE)&gt;=(ROW(A107)-(ROW($A$20)-1))),INDEX('District Information'!AC:AC,MATCH(Instructions!$D$20,'District Information'!U:U,0)+(ROW(A107)-ROW($A$20))),""),"")</f>
        <v/>
      </c>
      <c r="B107" s="12" t="str">
        <f t="shared" si="3"/>
        <v/>
      </c>
      <c r="C107" s="10" t="str">
        <f t="shared" si="4"/>
        <v/>
      </c>
      <c r="D107" s="10" t="str">
        <f t="shared" si="5"/>
        <v/>
      </c>
      <c r="E107" s="12" t="str">
        <f>IFERROR(IF(AND($A$13=$O$13,VLOOKUP(Instructions!$D$20,'District Information'!A:S,19,FALSE)&gt;=(ROW(A107)-(ROW($A$20)-1))),INDEX('District Information'!AD:AD,MATCH(Instructions!$D$20,'District Information'!U:U,0)+(ROW(A107)-ROW($A$20))),""),"")</f>
        <v/>
      </c>
      <c r="F107" s="12" t="str">
        <f>IFERROR(IF(AND($A$13=$O$13,VLOOKUP(Instructions!$D$20,'District Information'!A:S,19,FALSE)&gt;=(ROW(A107)-(ROW($A$20)-1))),INDEX('District Information'!AE:AE,MATCH(Instructions!$D$20,'District Information'!U:U,0)+(ROW(A107)-ROW($A$20))),""),"")</f>
        <v/>
      </c>
      <c r="G107" s="12" t="str">
        <f>IFERROR(IF(AND($A$13=$O$13,VLOOKUP(Instructions!$D$20,'District Information'!A:S,19,FALSE)&gt;=(ROW(A107)-(ROW($A$20)-1))),INDEX('District Information'!AF:AF,MATCH(Instructions!$D$20,'District Information'!U:U,0)+(ROW(A107)-ROW($A$20))),""),"")</f>
        <v/>
      </c>
      <c r="H107" s="19" t="str">
        <f>IFERROR(IF(AND($A$13=$O$13,VLOOKUP(Instructions!$D$20,'District Information'!A:S,19,FALSE)&gt;=(ROW(A107)-(ROW($A$20)-1))),INDEX('District Information'!AG:AG,MATCH(Instructions!$D$20,'District Information'!U:U,0)+(ROW(A107)-ROW($A$20))),""),"")</f>
        <v/>
      </c>
    </row>
    <row r="108" spans="1:8">
      <c r="A108" s="12" t="str">
        <f>IFERROR(IF(AND($A$13=$O$13,VLOOKUP(Instructions!$D$20,'District Information'!A:S,19,FALSE)&gt;=(ROW(A108)-(ROW($A$20)-1))),INDEX('District Information'!AC:AC,MATCH(Instructions!$D$20,'District Information'!U:U,0)+(ROW(A108)-ROW($A$20))),""),"")</f>
        <v/>
      </c>
      <c r="B108" s="12" t="str">
        <f t="shared" si="3"/>
        <v/>
      </c>
      <c r="C108" s="10" t="str">
        <f t="shared" si="4"/>
        <v/>
      </c>
      <c r="D108" s="10" t="str">
        <f t="shared" si="5"/>
        <v/>
      </c>
      <c r="E108" s="12" t="str">
        <f>IFERROR(IF(AND($A$13=$O$13,VLOOKUP(Instructions!$D$20,'District Information'!A:S,19,FALSE)&gt;=(ROW(A108)-(ROW($A$20)-1))),INDEX('District Information'!AD:AD,MATCH(Instructions!$D$20,'District Information'!U:U,0)+(ROW(A108)-ROW($A$20))),""),"")</f>
        <v/>
      </c>
      <c r="F108" s="12" t="str">
        <f>IFERROR(IF(AND($A$13=$O$13,VLOOKUP(Instructions!$D$20,'District Information'!A:S,19,FALSE)&gt;=(ROW(A108)-(ROW($A$20)-1))),INDEX('District Information'!AE:AE,MATCH(Instructions!$D$20,'District Information'!U:U,0)+(ROW(A108)-ROW($A$20))),""),"")</f>
        <v/>
      </c>
      <c r="G108" s="12" t="str">
        <f>IFERROR(IF(AND($A$13=$O$13,VLOOKUP(Instructions!$D$20,'District Information'!A:S,19,FALSE)&gt;=(ROW(A108)-(ROW($A$20)-1))),INDEX('District Information'!AF:AF,MATCH(Instructions!$D$20,'District Information'!U:U,0)+(ROW(A108)-ROW($A$20))),""),"")</f>
        <v/>
      </c>
      <c r="H108" s="19" t="str">
        <f>IFERROR(IF(AND($A$13=$O$13,VLOOKUP(Instructions!$D$20,'District Information'!A:S,19,FALSE)&gt;=(ROW(A108)-(ROW($A$20)-1))),INDEX('District Information'!AG:AG,MATCH(Instructions!$D$20,'District Information'!U:U,0)+(ROW(A108)-ROW($A$20))),""),"")</f>
        <v/>
      </c>
    </row>
    <row r="109" spans="1:8">
      <c r="A109" s="12" t="str">
        <f>IFERROR(IF(AND($A$13=$O$13,VLOOKUP(Instructions!$D$20,'District Information'!A:S,19,FALSE)&gt;=(ROW(A109)-(ROW($A$20)-1))),INDEX('District Information'!AC:AC,MATCH(Instructions!$D$20,'District Information'!U:U,0)+(ROW(A109)-ROW($A$20))),""),"")</f>
        <v/>
      </c>
      <c r="B109" s="12" t="str">
        <f t="shared" si="3"/>
        <v/>
      </c>
      <c r="C109" s="10" t="str">
        <f t="shared" si="4"/>
        <v/>
      </c>
      <c r="D109" s="10" t="str">
        <f t="shared" si="5"/>
        <v/>
      </c>
      <c r="E109" s="12" t="str">
        <f>IFERROR(IF(AND($A$13=$O$13,VLOOKUP(Instructions!$D$20,'District Information'!A:S,19,FALSE)&gt;=(ROW(A109)-(ROW($A$20)-1))),INDEX('District Information'!AD:AD,MATCH(Instructions!$D$20,'District Information'!U:U,0)+(ROW(A109)-ROW($A$20))),""),"")</f>
        <v/>
      </c>
      <c r="F109" s="12" t="str">
        <f>IFERROR(IF(AND($A$13=$O$13,VLOOKUP(Instructions!$D$20,'District Information'!A:S,19,FALSE)&gt;=(ROW(A109)-(ROW($A$20)-1))),INDEX('District Information'!AE:AE,MATCH(Instructions!$D$20,'District Information'!U:U,0)+(ROW(A109)-ROW($A$20))),""),"")</f>
        <v/>
      </c>
      <c r="G109" s="12" t="str">
        <f>IFERROR(IF(AND($A$13=$O$13,VLOOKUP(Instructions!$D$20,'District Information'!A:S,19,FALSE)&gt;=(ROW(A109)-(ROW($A$20)-1))),INDEX('District Information'!AF:AF,MATCH(Instructions!$D$20,'District Information'!U:U,0)+(ROW(A109)-ROW($A$20))),""),"")</f>
        <v/>
      </c>
      <c r="H109" s="19" t="str">
        <f>IFERROR(IF(AND($A$13=$O$13,VLOOKUP(Instructions!$D$20,'District Information'!A:S,19,FALSE)&gt;=(ROW(A109)-(ROW($A$20)-1))),INDEX('District Information'!AG:AG,MATCH(Instructions!$D$20,'District Information'!U:U,0)+(ROW(A109)-ROW($A$20))),""),"")</f>
        <v/>
      </c>
    </row>
    <row r="110" spans="1:8">
      <c r="A110" s="12" t="str">
        <f>IFERROR(IF(AND($A$13=$O$13,VLOOKUP(Instructions!$D$20,'District Information'!A:S,19,FALSE)&gt;=(ROW(A110)-(ROW($A$20)-1))),INDEX('District Information'!AC:AC,MATCH(Instructions!$D$20,'District Information'!U:U,0)+(ROW(A110)-ROW($A$20))),""),"")</f>
        <v/>
      </c>
      <c r="B110" s="12" t="str">
        <f t="shared" ref="B110:B150" si="6">IF(A110&lt;&gt;""," ","")</f>
        <v/>
      </c>
      <c r="C110" s="10" t="str">
        <f t="shared" si="4"/>
        <v/>
      </c>
      <c r="D110" s="10" t="str">
        <f t="shared" si="5"/>
        <v/>
      </c>
      <c r="E110" s="12" t="str">
        <f>IFERROR(IF(AND($A$13=$O$13,VLOOKUP(Instructions!$D$20,'District Information'!A:S,19,FALSE)&gt;=(ROW(A110)-(ROW($A$20)-1))),INDEX('District Information'!AD:AD,MATCH(Instructions!$D$20,'District Information'!U:U,0)+(ROW(A110)-ROW($A$20))),""),"")</f>
        <v/>
      </c>
      <c r="F110" s="12" t="str">
        <f>IFERROR(IF(AND($A$13=$O$13,VLOOKUP(Instructions!$D$20,'District Information'!A:S,19,FALSE)&gt;=(ROW(A110)-(ROW($A$20)-1))),INDEX('District Information'!AE:AE,MATCH(Instructions!$D$20,'District Information'!U:U,0)+(ROW(A110)-ROW($A$20))),""),"")</f>
        <v/>
      </c>
      <c r="G110" s="12" t="str">
        <f>IFERROR(IF(AND($A$13=$O$13,VLOOKUP(Instructions!$D$20,'District Information'!A:S,19,FALSE)&gt;=(ROW(A110)-(ROW($A$20)-1))),INDEX('District Information'!AF:AF,MATCH(Instructions!$D$20,'District Information'!U:U,0)+(ROW(A110)-ROW($A$20))),""),"")</f>
        <v/>
      </c>
      <c r="H110" s="19" t="str">
        <f>IFERROR(IF(AND($A$13=$O$13,VLOOKUP(Instructions!$D$20,'District Information'!A:S,19,FALSE)&gt;=(ROW(A110)-(ROW($A$20)-1))),INDEX('District Information'!AG:AG,MATCH(Instructions!$D$20,'District Information'!U:U,0)+(ROW(A110)-ROW($A$20))),""),"")</f>
        <v/>
      </c>
    </row>
    <row r="111" spans="1:8">
      <c r="A111" s="12" t="str">
        <f>IFERROR(IF(AND($A$13=$O$13,VLOOKUP(Instructions!$D$20,'District Information'!A:S,19,FALSE)&gt;=(ROW(A111)-(ROW($A$20)-1))),INDEX('District Information'!AC:AC,MATCH(Instructions!$D$20,'District Information'!U:U,0)+(ROW(A111)-ROW($A$20))),""),"")</f>
        <v/>
      </c>
      <c r="B111" s="12" t="str">
        <f t="shared" si="6"/>
        <v/>
      </c>
      <c r="C111" s="10" t="str">
        <f t="shared" si="4"/>
        <v/>
      </c>
      <c r="D111" s="10" t="str">
        <f t="shared" si="5"/>
        <v/>
      </c>
      <c r="E111" s="12" t="str">
        <f>IFERROR(IF(AND($A$13=$O$13,VLOOKUP(Instructions!$D$20,'District Information'!A:S,19,FALSE)&gt;=(ROW(A111)-(ROW($A$20)-1))),INDEX('District Information'!AD:AD,MATCH(Instructions!$D$20,'District Information'!U:U,0)+(ROW(A111)-ROW($A$20))),""),"")</f>
        <v/>
      </c>
      <c r="F111" s="12" t="str">
        <f>IFERROR(IF(AND($A$13=$O$13,VLOOKUP(Instructions!$D$20,'District Information'!A:S,19,FALSE)&gt;=(ROW(A111)-(ROW($A$20)-1))),INDEX('District Information'!AE:AE,MATCH(Instructions!$D$20,'District Information'!U:U,0)+(ROW(A111)-ROW($A$20))),""),"")</f>
        <v/>
      </c>
      <c r="G111" s="12" t="str">
        <f>IFERROR(IF(AND($A$13=$O$13,VLOOKUP(Instructions!$D$20,'District Information'!A:S,19,FALSE)&gt;=(ROW(A111)-(ROW($A$20)-1))),INDEX('District Information'!AF:AF,MATCH(Instructions!$D$20,'District Information'!U:U,0)+(ROW(A111)-ROW($A$20))),""),"")</f>
        <v/>
      </c>
      <c r="H111" s="19" t="str">
        <f>IFERROR(IF(AND($A$13=$O$13,VLOOKUP(Instructions!$D$20,'District Information'!A:S,19,FALSE)&gt;=(ROW(A111)-(ROW($A$20)-1))),INDEX('District Information'!AG:AG,MATCH(Instructions!$D$20,'District Information'!U:U,0)+(ROW(A111)-ROW($A$20))),""),"")</f>
        <v/>
      </c>
    </row>
    <row r="112" spans="1:8">
      <c r="A112" s="12" t="str">
        <f>IFERROR(IF(AND($A$13=$O$13,VLOOKUP(Instructions!$D$20,'District Information'!A:S,19,FALSE)&gt;=(ROW(A112)-(ROW($A$20)-1))),INDEX('District Information'!AC:AC,MATCH(Instructions!$D$20,'District Information'!U:U,0)+(ROW(A112)-ROW($A$20))),""),"")</f>
        <v/>
      </c>
      <c r="B112" s="12" t="str">
        <f t="shared" si="6"/>
        <v/>
      </c>
      <c r="C112" s="10" t="str">
        <f t="shared" si="4"/>
        <v/>
      </c>
      <c r="D112" s="10" t="str">
        <f t="shared" si="5"/>
        <v/>
      </c>
      <c r="E112" s="12" t="str">
        <f>IFERROR(IF(AND($A$13=$O$13,VLOOKUP(Instructions!$D$20,'District Information'!A:S,19,FALSE)&gt;=(ROW(A112)-(ROW($A$20)-1))),INDEX('District Information'!AD:AD,MATCH(Instructions!$D$20,'District Information'!U:U,0)+(ROW(A112)-ROW($A$20))),""),"")</f>
        <v/>
      </c>
      <c r="F112" s="12" t="str">
        <f>IFERROR(IF(AND($A$13=$O$13,VLOOKUP(Instructions!$D$20,'District Information'!A:S,19,FALSE)&gt;=(ROW(A112)-(ROW($A$20)-1))),INDEX('District Information'!AE:AE,MATCH(Instructions!$D$20,'District Information'!U:U,0)+(ROW(A112)-ROW($A$20))),""),"")</f>
        <v/>
      </c>
      <c r="G112" s="12" t="str">
        <f>IFERROR(IF(AND($A$13=$O$13,VLOOKUP(Instructions!$D$20,'District Information'!A:S,19,FALSE)&gt;=(ROW(A112)-(ROW($A$20)-1))),INDEX('District Information'!AF:AF,MATCH(Instructions!$D$20,'District Information'!U:U,0)+(ROW(A112)-ROW($A$20))),""),"")</f>
        <v/>
      </c>
      <c r="H112" s="19" t="str">
        <f>IFERROR(IF(AND($A$13=$O$13,VLOOKUP(Instructions!$D$20,'District Information'!A:S,19,FALSE)&gt;=(ROW(A112)-(ROW($A$20)-1))),INDEX('District Information'!AG:AG,MATCH(Instructions!$D$20,'District Information'!U:U,0)+(ROW(A112)-ROW($A$20))),""),"")</f>
        <v/>
      </c>
    </row>
    <row r="113" spans="1:8">
      <c r="A113" s="12" t="str">
        <f>IFERROR(IF(AND($A$13=$O$13,VLOOKUP(Instructions!$D$20,'District Information'!A:S,19,FALSE)&gt;=(ROW(A113)-(ROW($A$20)-1))),INDEX('District Information'!AC:AC,MATCH(Instructions!$D$20,'District Information'!U:U,0)+(ROW(A113)-ROW($A$20))),""),"")</f>
        <v/>
      </c>
      <c r="B113" s="12" t="str">
        <f t="shared" si="6"/>
        <v/>
      </c>
      <c r="C113" s="10" t="str">
        <f t="shared" si="4"/>
        <v/>
      </c>
      <c r="D113" s="10" t="str">
        <f t="shared" si="5"/>
        <v/>
      </c>
      <c r="E113" s="12" t="str">
        <f>IFERROR(IF(AND($A$13=$O$13,VLOOKUP(Instructions!$D$20,'District Information'!A:S,19,FALSE)&gt;=(ROW(A113)-(ROW($A$20)-1))),INDEX('District Information'!AD:AD,MATCH(Instructions!$D$20,'District Information'!U:U,0)+(ROW(A113)-ROW($A$20))),""),"")</f>
        <v/>
      </c>
      <c r="F113" s="12" t="str">
        <f>IFERROR(IF(AND($A$13=$O$13,VLOOKUP(Instructions!$D$20,'District Information'!A:S,19,FALSE)&gt;=(ROW(A113)-(ROW($A$20)-1))),INDEX('District Information'!AE:AE,MATCH(Instructions!$D$20,'District Information'!U:U,0)+(ROW(A113)-ROW($A$20))),""),"")</f>
        <v/>
      </c>
      <c r="G113" s="12" t="str">
        <f>IFERROR(IF(AND($A$13=$O$13,VLOOKUP(Instructions!$D$20,'District Information'!A:S,19,FALSE)&gt;=(ROW(A113)-(ROW($A$20)-1))),INDEX('District Information'!AF:AF,MATCH(Instructions!$D$20,'District Information'!U:U,0)+(ROW(A113)-ROW($A$20))),""),"")</f>
        <v/>
      </c>
      <c r="H113" s="19" t="str">
        <f>IFERROR(IF(AND($A$13=$O$13,VLOOKUP(Instructions!$D$20,'District Information'!A:S,19,FALSE)&gt;=(ROW(A113)-(ROW($A$20)-1))),INDEX('District Information'!AG:AG,MATCH(Instructions!$D$20,'District Information'!U:U,0)+(ROW(A113)-ROW($A$20))),""),"")</f>
        <v/>
      </c>
    </row>
    <row r="114" spans="1:8">
      <c r="A114" s="12" t="str">
        <f>IFERROR(IF(AND($A$13=$O$13,VLOOKUP(Instructions!$D$20,'District Information'!A:S,19,FALSE)&gt;=(ROW(A114)-(ROW($A$20)-1))),INDEX('District Information'!AC:AC,MATCH(Instructions!$D$20,'District Information'!U:U,0)+(ROW(A114)-ROW($A$20))),""),"")</f>
        <v/>
      </c>
      <c r="B114" s="12" t="str">
        <f t="shared" si="6"/>
        <v/>
      </c>
      <c r="C114" s="10" t="str">
        <f t="shared" si="4"/>
        <v/>
      </c>
      <c r="D114" s="10" t="str">
        <f t="shared" si="5"/>
        <v/>
      </c>
      <c r="E114" s="12" t="str">
        <f>IFERROR(IF(AND($A$13=$O$13,VLOOKUP(Instructions!$D$20,'District Information'!A:S,19,FALSE)&gt;=(ROW(A114)-(ROW($A$20)-1))),INDEX('District Information'!AD:AD,MATCH(Instructions!$D$20,'District Information'!U:U,0)+(ROW(A114)-ROW($A$20))),""),"")</f>
        <v/>
      </c>
      <c r="F114" s="12" t="str">
        <f>IFERROR(IF(AND($A$13=$O$13,VLOOKUP(Instructions!$D$20,'District Information'!A:S,19,FALSE)&gt;=(ROW(A114)-(ROW($A$20)-1))),INDEX('District Information'!AE:AE,MATCH(Instructions!$D$20,'District Information'!U:U,0)+(ROW(A114)-ROW($A$20))),""),"")</f>
        <v/>
      </c>
      <c r="G114" s="12" t="str">
        <f>IFERROR(IF(AND($A$13=$O$13,VLOOKUP(Instructions!$D$20,'District Information'!A:S,19,FALSE)&gt;=(ROW(A114)-(ROW($A$20)-1))),INDEX('District Information'!AF:AF,MATCH(Instructions!$D$20,'District Information'!U:U,0)+(ROW(A114)-ROW($A$20))),""),"")</f>
        <v/>
      </c>
      <c r="H114" s="19" t="str">
        <f>IFERROR(IF(AND($A$13=$O$13,VLOOKUP(Instructions!$D$20,'District Information'!A:S,19,FALSE)&gt;=(ROW(A114)-(ROW($A$20)-1))),INDEX('District Information'!AG:AG,MATCH(Instructions!$D$20,'District Information'!U:U,0)+(ROW(A114)-ROW($A$20))),""),"")</f>
        <v/>
      </c>
    </row>
    <row r="115" spans="1:8">
      <c r="A115" s="12" t="str">
        <f>IFERROR(IF(AND($A$13=$O$13,VLOOKUP(Instructions!$D$20,'District Information'!A:S,19,FALSE)&gt;=(ROW(A115)-(ROW($A$20)-1))),INDEX('District Information'!AC:AC,MATCH(Instructions!$D$20,'District Information'!U:U,0)+(ROW(A115)-ROW($A$20))),""),"")</f>
        <v/>
      </c>
      <c r="B115" s="12" t="str">
        <f t="shared" si="6"/>
        <v/>
      </c>
      <c r="C115" s="10" t="str">
        <f t="shared" si="4"/>
        <v/>
      </c>
      <c r="D115" s="10" t="str">
        <f t="shared" si="5"/>
        <v/>
      </c>
      <c r="E115" s="12" t="str">
        <f>IFERROR(IF(AND($A$13=$O$13,VLOOKUP(Instructions!$D$20,'District Information'!A:S,19,FALSE)&gt;=(ROW(A115)-(ROW($A$20)-1))),INDEX('District Information'!AD:AD,MATCH(Instructions!$D$20,'District Information'!U:U,0)+(ROW(A115)-ROW($A$20))),""),"")</f>
        <v/>
      </c>
      <c r="F115" s="12" t="str">
        <f>IFERROR(IF(AND($A$13=$O$13,VLOOKUP(Instructions!$D$20,'District Information'!A:S,19,FALSE)&gt;=(ROW(A115)-(ROW($A$20)-1))),INDEX('District Information'!AE:AE,MATCH(Instructions!$D$20,'District Information'!U:U,0)+(ROW(A115)-ROW($A$20))),""),"")</f>
        <v/>
      </c>
      <c r="G115" s="12" t="str">
        <f>IFERROR(IF(AND($A$13=$O$13,VLOOKUP(Instructions!$D$20,'District Information'!A:S,19,FALSE)&gt;=(ROW(A115)-(ROW($A$20)-1))),INDEX('District Information'!AF:AF,MATCH(Instructions!$D$20,'District Information'!U:U,0)+(ROW(A115)-ROW($A$20))),""),"")</f>
        <v/>
      </c>
      <c r="H115" s="19" t="str">
        <f>IFERROR(IF(AND($A$13=$O$13,VLOOKUP(Instructions!$D$20,'District Information'!A:S,19,FALSE)&gt;=(ROW(A115)-(ROW($A$20)-1))),INDEX('District Information'!AG:AG,MATCH(Instructions!$D$20,'District Information'!U:U,0)+(ROW(A115)-ROW($A$20))),""),"")</f>
        <v/>
      </c>
    </row>
    <row r="116" spans="1:8">
      <c r="A116" s="12" t="str">
        <f>IFERROR(IF(AND($A$13=$O$13,VLOOKUP(Instructions!$D$20,'District Information'!A:S,19,FALSE)&gt;=(ROW(A116)-(ROW($A$20)-1))),INDEX('District Information'!AC:AC,MATCH(Instructions!$D$20,'District Information'!U:U,0)+(ROW(A116)-ROW($A$20))),""),"")</f>
        <v/>
      </c>
      <c r="B116" s="12" t="str">
        <f t="shared" si="6"/>
        <v/>
      </c>
      <c r="C116" s="10" t="str">
        <f t="shared" si="4"/>
        <v/>
      </c>
      <c r="D116" s="10" t="str">
        <f t="shared" si="5"/>
        <v/>
      </c>
      <c r="E116" s="12" t="str">
        <f>IFERROR(IF(AND($A$13=$O$13,VLOOKUP(Instructions!$D$20,'District Information'!A:S,19,FALSE)&gt;=(ROW(A116)-(ROW($A$20)-1))),INDEX('District Information'!AD:AD,MATCH(Instructions!$D$20,'District Information'!U:U,0)+(ROW(A116)-ROW($A$20))),""),"")</f>
        <v/>
      </c>
      <c r="F116" s="12" t="str">
        <f>IFERROR(IF(AND($A$13=$O$13,VLOOKUP(Instructions!$D$20,'District Information'!A:S,19,FALSE)&gt;=(ROW(A116)-(ROW($A$20)-1))),INDEX('District Information'!AE:AE,MATCH(Instructions!$D$20,'District Information'!U:U,0)+(ROW(A116)-ROW($A$20))),""),"")</f>
        <v/>
      </c>
      <c r="G116" s="12" t="str">
        <f>IFERROR(IF(AND($A$13=$O$13,VLOOKUP(Instructions!$D$20,'District Information'!A:S,19,FALSE)&gt;=(ROW(A116)-(ROW($A$20)-1))),INDEX('District Information'!AF:AF,MATCH(Instructions!$D$20,'District Information'!U:U,0)+(ROW(A116)-ROW($A$20))),""),"")</f>
        <v/>
      </c>
      <c r="H116" s="19" t="str">
        <f>IFERROR(IF(AND($A$13=$O$13,VLOOKUP(Instructions!$D$20,'District Information'!A:S,19,FALSE)&gt;=(ROW(A116)-(ROW($A$20)-1))),INDEX('District Information'!AG:AG,MATCH(Instructions!$D$20,'District Information'!U:U,0)+(ROW(A116)-ROW($A$20))),""),"")</f>
        <v/>
      </c>
    </row>
    <row r="117" spans="1:8">
      <c r="A117" s="12" t="str">
        <f>IFERROR(IF(AND($A$13=$O$13,VLOOKUP(Instructions!$D$20,'District Information'!A:S,19,FALSE)&gt;=(ROW(A117)-(ROW($A$20)-1))),INDEX('District Information'!AC:AC,MATCH(Instructions!$D$20,'District Information'!U:U,0)+(ROW(A117)-ROW($A$20))),""),"")</f>
        <v/>
      </c>
      <c r="B117" s="12" t="str">
        <f t="shared" si="6"/>
        <v/>
      </c>
      <c r="C117" s="10" t="str">
        <f t="shared" si="4"/>
        <v/>
      </c>
      <c r="D117" s="10" t="str">
        <f t="shared" si="5"/>
        <v/>
      </c>
      <c r="E117" s="12" t="str">
        <f>IFERROR(IF(AND($A$13=$O$13,VLOOKUP(Instructions!$D$20,'District Information'!A:S,19,FALSE)&gt;=(ROW(A117)-(ROW($A$20)-1))),INDEX('District Information'!AD:AD,MATCH(Instructions!$D$20,'District Information'!U:U,0)+(ROW(A117)-ROW($A$20))),""),"")</f>
        <v/>
      </c>
      <c r="F117" s="12" t="str">
        <f>IFERROR(IF(AND($A$13=$O$13,VLOOKUP(Instructions!$D$20,'District Information'!A:S,19,FALSE)&gt;=(ROW(A117)-(ROW($A$20)-1))),INDEX('District Information'!AE:AE,MATCH(Instructions!$D$20,'District Information'!U:U,0)+(ROW(A117)-ROW($A$20))),""),"")</f>
        <v/>
      </c>
      <c r="G117" s="12" t="str">
        <f>IFERROR(IF(AND($A$13=$O$13,VLOOKUP(Instructions!$D$20,'District Information'!A:S,19,FALSE)&gt;=(ROW(A117)-(ROW($A$20)-1))),INDEX('District Information'!AF:AF,MATCH(Instructions!$D$20,'District Information'!U:U,0)+(ROW(A117)-ROW($A$20))),""),"")</f>
        <v/>
      </c>
      <c r="H117" s="19" t="str">
        <f>IFERROR(IF(AND($A$13=$O$13,VLOOKUP(Instructions!$D$20,'District Information'!A:S,19,FALSE)&gt;=(ROW(A117)-(ROW($A$20)-1))),INDEX('District Information'!AG:AG,MATCH(Instructions!$D$20,'District Information'!U:U,0)+(ROW(A117)-ROW($A$20))),""),"")</f>
        <v/>
      </c>
    </row>
    <row r="118" spans="1:8">
      <c r="A118" s="12" t="str">
        <f>IFERROR(IF(AND($A$13=$O$13,VLOOKUP(Instructions!$D$20,'District Information'!A:S,19,FALSE)&gt;=(ROW(A118)-(ROW($A$20)-1))),INDEX('District Information'!AC:AC,MATCH(Instructions!$D$20,'District Information'!U:U,0)+(ROW(A118)-ROW($A$20))),""),"")</f>
        <v/>
      </c>
      <c r="B118" s="12" t="str">
        <f t="shared" si="6"/>
        <v/>
      </c>
      <c r="C118" s="10" t="str">
        <f t="shared" si="4"/>
        <v/>
      </c>
      <c r="D118" s="10" t="str">
        <f t="shared" si="5"/>
        <v/>
      </c>
      <c r="E118" s="12" t="str">
        <f>IFERROR(IF(AND($A$13=$O$13,VLOOKUP(Instructions!$D$20,'District Information'!A:S,19,FALSE)&gt;=(ROW(A118)-(ROW($A$20)-1))),INDEX('District Information'!AD:AD,MATCH(Instructions!$D$20,'District Information'!U:U,0)+(ROW(A118)-ROW($A$20))),""),"")</f>
        <v/>
      </c>
      <c r="F118" s="12" t="str">
        <f>IFERROR(IF(AND($A$13=$O$13,VLOOKUP(Instructions!$D$20,'District Information'!A:S,19,FALSE)&gt;=(ROW(A118)-(ROW($A$20)-1))),INDEX('District Information'!AE:AE,MATCH(Instructions!$D$20,'District Information'!U:U,0)+(ROW(A118)-ROW($A$20))),""),"")</f>
        <v/>
      </c>
      <c r="G118" s="12" t="str">
        <f>IFERROR(IF(AND($A$13=$O$13,VLOOKUP(Instructions!$D$20,'District Information'!A:S,19,FALSE)&gt;=(ROW(A118)-(ROW($A$20)-1))),INDEX('District Information'!AF:AF,MATCH(Instructions!$D$20,'District Information'!U:U,0)+(ROW(A118)-ROW($A$20))),""),"")</f>
        <v/>
      </c>
      <c r="H118" s="19" t="str">
        <f>IFERROR(IF(AND($A$13=$O$13,VLOOKUP(Instructions!$D$20,'District Information'!A:S,19,FALSE)&gt;=(ROW(A118)-(ROW($A$20)-1))),INDEX('District Information'!AG:AG,MATCH(Instructions!$D$20,'District Information'!U:U,0)+(ROW(A118)-ROW($A$20))),""),"")</f>
        <v/>
      </c>
    </row>
    <row r="119" spans="1:8">
      <c r="A119" s="12" t="str">
        <f>IFERROR(IF(AND($A$13=$O$13,VLOOKUP(Instructions!$D$20,'District Information'!A:S,19,FALSE)&gt;=(ROW(A119)-(ROW($A$20)-1))),INDEX('District Information'!AC:AC,MATCH(Instructions!$D$20,'District Information'!U:U,0)+(ROW(A119)-ROW($A$20))),""),"")</f>
        <v/>
      </c>
      <c r="B119" s="12" t="str">
        <f t="shared" si="6"/>
        <v/>
      </c>
      <c r="C119" s="10" t="str">
        <f t="shared" si="4"/>
        <v/>
      </c>
      <c r="D119" s="10" t="str">
        <f t="shared" si="5"/>
        <v/>
      </c>
      <c r="E119" s="12" t="str">
        <f>IFERROR(IF(AND($A$13=$O$13,VLOOKUP(Instructions!$D$20,'District Information'!A:S,19,FALSE)&gt;=(ROW(A119)-(ROW($A$20)-1))),INDEX('District Information'!AD:AD,MATCH(Instructions!$D$20,'District Information'!U:U,0)+(ROW(A119)-ROW($A$20))),""),"")</f>
        <v/>
      </c>
      <c r="F119" s="12" t="str">
        <f>IFERROR(IF(AND($A$13=$O$13,VLOOKUP(Instructions!$D$20,'District Information'!A:S,19,FALSE)&gt;=(ROW(A119)-(ROW($A$20)-1))),INDEX('District Information'!AE:AE,MATCH(Instructions!$D$20,'District Information'!U:U,0)+(ROW(A119)-ROW($A$20))),""),"")</f>
        <v/>
      </c>
      <c r="G119" s="12" t="str">
        <f>IFERROR(IF(AND($A$13=$O$13,VLOOKUP(Instructions!$D$20,'District Information'!A:S,19,FALSE)&gt;=(ROW(A119)-(ROW($A$20)-1))),INDEX('District Information'!AF:AF,MATCH(Instructions!$D$20,'District Information'!U:U,0)+(ROW(A119)-ROW($A$20))),""),"")</f>
        <v/>
      </c>
      <c r="H119" s="19" t="str">
        <f>IFERROR(IF(AND($A$13=$O$13,VLOOKUP(Instructions!$D$20,'District Information'!A:S,19,FALSE)&gt;=(ROW(A119)-(ROW($A$20)-1))),INDEX('District Information'!AG:AG,MATCH(Instructions!$D$20,'District Information'!U:U,0)+(ROW(A119)-ROW($A$20))),""),"")</f>
        <v/>
      </c>
    </row>
    <row r="120" spans="1:8">
      <c r="A120" s="12" t="str">
        <f>IFERROR(IF(AND($A$13=$O$13,VLOOKUP(Instructions!$D$20,'District Information'!A:S,19,FALSE)&gt;=(ROW(A120)-(ROW($A$20)-1))),INDEX('District Information'!AC:AC,MATCH(Instructions!$D$20,'District Information'!U:U,0)+(ROW(A120)-ROW($A$20))),""),"")</f>
        <v/>
      </c>
      <c r="B120" s="12" t="str">
        <f t="shared" si="6"/>
        <v/>
      </c>
      <c r="C120" s="10" t="str">
        <f t="shared" si="4"/>
        <v/>
      </c>
      <c r="D120" s="10" t="str">
        <f t="shared" si="5"/>
        <v/>
      </c>
      <c r="E120" s="12" t="str">
        <f>IFERROR(IF(AND($A$13=$O$13,VLOOKUP(Instructions!$D$20,'District Information'!A:S,19,FALSE)&gt;=(ROW(A120)-(ROW($A$20)-1))),INDEX('District Information'!AD:AD,MATCH(Instructions!$D$20,'District Information'!U:U,0)+(ROW(A120)-ROW($A$20))),""),"")</f>
        <v/>
      </c>
      <c r="F120" s="12" t="str">
        <f>IFERROR(IF(AND($A$13=$O$13,VLOOKUP(Instructions!$D$20,'District Information'!A:S,19,FALSE)&gt;=(ROW(A120)-(ROW($A$20)-1))),INDEX('District Information'!AE:AE,MATCH(Instructions!$D$20,'District Information'!U:U,0)+(ROW(A120)-ROW($A$20))),""),"")</f>
        <v/>
      </c>
      <c r="G120" s="12" t="str">
        <f>IFERROR(IF(AND($A$13=$O$13,VLOOKUP(Instructions!$D$20,'District Information'!A:S,19,FALSE)&gt;=(ROW(A120)-(ROW($A$20)-1))),INDEX('District Information'!AF:AF,MATCH(Instructions!$D$20,'District Information'!U:U,0)+(ROW(A120)-ROW($A$20))),""),"")</f>
        <v/>
      </c>
      <c r="H120" s="19" t="str">
        <f>IFERROR(IF(AND($A$13=$O$13,VLOOKUP(Instructions!$D$20,'District Information'!A:S,19,FALSE)&gt;=(ROW(A120)-(ROW($A$20)-1))),INDEX('District Information'!AG:AG,MATCH(Instructions!$D$20,'District Information'!U:U,0)+(ROW(A120)-ROW($A$20))),""),"")</f>
        <v/>
      </c>
    </row>
    <row r="121" spans="1:8">
      <c r="A121" s="12" t="str">
        <f>IFERROR(IF(AND($A$13=$O$13,VLOOKUP(Instructions!$D$20,'District Information'!A:S,19,FALSE)&gt;=(ROW(A121)-(ROW($A$20)-1))),INDEX('District Information'!AC:AC,MATCH(Instructions!$D$20,'District Information'!U:U,0)+(ROW(A121)-ROW($A$20))),""),"")</f>
        <v/>
      </c>
      <c r="B121" s="12" t="str">
        <f t="shared" si="6"/>
        <v/>
      </c>
      <c r="C121" s="10" t="str">
        <f t="shared" si="4"/>
        <v/>
      </c>
      <c r="D121" s="10" t="str">
        <f t="shared" si="5"/>
        <v/>
      </c>
      <c r="E121" s="12" t="str">
        <f>IFERROR(IF(AND($A$13=$O$13,VLOOKUP(Instructions!$D$20,'District Information'!A:S,19,FALSE)&gt;=(ROW(A121)-(ROW($A$20)-1))),INDEX('District Information'!AD:AD,MATCH(Instructions!$D$20,'District Information'!U:U,0)+(ROW(A121)-ROW($A$20))),""),"")</f>
        <v/>
      </c>
      <c r="F121" s="12" t="str">
        <f>IFERROR(IF(AND($A$13=$O$13,VLOOKUP(Instructions!$D$20,'District Information'!A:S,19,FALSE)&gt;=(ROW(A121)-(ROW($A$20)-1))),INDEX('District Information'!AE:AE,MATCH(Instructions!$D$20,'District Information'!U:U,0)+(ROW(A121)-ROW($A$20))),""),"")</f>
        <v/>
      </c>
      <c r="G121" s="12" t="str">
        <f>IFERROR(IF(AND($A$13=$O$13,VLOOKUP(Instructions!$D$20,'District Information'!A:S,19,FALSE)&gt;=(ROW(A121)-(ROW($A$20)-1))),INDEX('District Information'!AF:AF,MATCH(Instructions!$D$20,'District Information'!U:U,0)+(ROW(A121)-ROW($A$20))),""),"")</f>
        <v/>
      </c>
      <c r="H121" s="19" t="str">
        <f>IFERROR(IF(AND($A$13=$O$13,VLOOKUP(Instructions!$D$20,'District Information'!A:S,19,FALSE)&gt;=(ROW(A121)-(ROW($A$20)-1))),INDEX('District Information'!AG:AG,MATCH(Instructions!$D$20,'District Information'!U:U,0)+(ROW(A121)-ROW($A$20))),""),"")</f>
        <v/>
      </c>
    </row>
    <row r="122" spans="1:8">
      <c r="A122" s="12" t="str">
        <f>IFERROR(IF(AND($A$13=$O$13,VLOOKUP(Instructions!$D$20,'District Information'!A:S,19,FALSE)&gt;=(ROW(A122)-(ROW($A$20)-1))),INDEX('District Information'!AC:AC,MATCH(Instructions!$D$20,'District Information'!U:U,0)+(ROW(A122)-ROW($A$20))),""),"")</f>
        <v/>
      </c>
      <c r="B122" s="12" t="str">
        <f t="shared" si="6"/>
        <v/>
      </c>
      <c r="C122" s="10" t="str">
        <f t="shared" si="4"/>
        <v/>
      </c>
      <c r="D122" s="10" t="str">
        <f t="shared" si="5"/>
        <v/>
      </c>
      <c r="E122" s="12" t="str">
        <f>IFERROR(IF(AND($A$13=$O$13,VLOOKUP(Instructions!$D$20,'District Information'!A:S,19,FALSE)&gt;=(ROW(A122)-(ROW($A$20)-1))),INDEX('District Information'!AD:AD,MATCH(Instructions!$D$20,'District Information'!U:U,0)+(ROW(A122)-ROW($A$20))),""),"")</f>
        <v/>
      </c>
      <c r="F122" s="12" t="str">
        <f>IFERROR(IF(AND($A$13=$O$13,VLOOKUP(Instructions!$D$20,'District Information'!A:S,19,FALSE)&gt;=(ROW(A122)-(ROW($A$20)-1))),INDEX('District Information'!AE:AE,MATCH(Instructions!$D$20,'District Information'!U:U,0)+(ROW(A122)-ROW($A$20))),""),"")</f>
        <v/>
      </c>
      <c r="G122" s="12" t="str">
        <f>IFERROR(IF(AND($A$13=$O$13,VLOOKUP(Instructions!$D$20,'District Information'!A:S,19,FALSE)&gt;=(ROW(A122)-(ROW($A$20)-1))),INDEX('District Information'!AF:AF,MATCH(Instructions!$D$20,'District Information'!U:U,0)+(ROW(A122)-ROW($A$20))),""),"")</f>
        <v/>
      </c>
      <c r="H122" s="19" t="str">
        <f>IFERROR(IF(AND($A$13=$O$13,VLOOKUP(Instructions!$D$20,'District Information'!A:S,19,FALSE)&gt;=(ROW(A122)-(ROW($A$20)-1))),INDEX('District Information'!AG:AG,MATCH(Instructions!$D$20,'District Information'!U:U,0)+(ROW(A122)-ROW($A$20))),""),"")</f>
        <v/>
      </c>
    </row>
    <row r="123" spans="1:8">
      <c r="A123" s="12" t="str">
        <f>IFERROR(IF(AND($A$13=$O$13,VLOOKUP(Instructions!$D$20,'District Information'!A:S,19,FALSE)&gt;=(ROW(A123)-(ROW($A$20)-1))),INDEX('District Information'!AC:AC,MATCH(Instructions!$D$20,'District Information'!U:U,0)+(ROW(A123)-ROW($A$20))),""),"")</f>
        <v/>
      </c>
      <c r="B123" s="12" t="str">
        <f t="shared" si="6"/>
        <v/>
      </c>
      <c r="C123" s="10" t="str">
        <f t="shared" si="4"/>
        <v/>
      </c>
      <c r="D123" s="10" t="str">
        <f t="shared" si="5"/>
        <v/>
      </c>
      <c r="E123" s="12" t="str">
        <f>IFERROR(IF(AND($A$13=$O$13,VLOOKUP(Instructions!$D$20,'District Information'!A:S,19,FALSE)&gt;=(ROW(A123)-(ROW($A$20)-1))),INDEX('District Information'!AD:AD,MATCH(Instructions!$D$20,'District Information'!U:U,0)+(ROW(A123)-ROW($A$20))),""),"")</f>
        <v/>
      </c>
      <c r="F123" s="12" t="str">
        <f>IFERROR(IF(AND($A$13=$O$13,VLOOKUP(Instructions!$D$20,'District Information'!A:S,19,FALSE)&gt;=(ROW(A123)-(ROW($A$20)-1))),INDEX('District Information'!AE:AE,MATCH(Instructions!$D$20,'District Information'!U:U,0)+(ROW(A123)-ROW($A$20))),""),"")</f>
        <v/>
      </c>
      <c r="G123" s="12" t="str">
        <f>IFERROR(IF(AND($A$13=$O$13,VLOOKUP(Instructions!$D$20,'District Information'!A:S,19,FALSE)&gt;=(ROW(A123)-(ROW($A$20)-1))),INDEX('District Information'!AF:AF,MATCH(Instructions!$D$20,'District Information'!U:U,0)+(ROW(A123)-ROW($A$20))),""),"")</f>
        <v/>
      </c>
      <c r="H123" s="19" t="str">
        <f>IFERROR(IF(AND($A$13=$O$13,VLOOKUP(Instructions!$D$20,'District Information'!A:S,19,FALSE)&gt;=(ROW(A123)-(ROW($A$20)-1))),INDEX('District Information'!AG:AG,MATCH(Instructions!$D$20,'District Information'!U:U,0)+(ROW(A123)-ROW($A$20))),""),"")</f>
        <v/>
      </c>
    </row>
    <row r="124" spans="1:8">
      <c r="A124" s="12" t="str">
        <f>IFERROR(IF(AND($A$13=$O$13,VLOOKUP(Instructions!$D$20,'District Information'!A:S,19,FALSE)&gt;=(ROW(A124)-(ROW($A$20)-1))),INDEX('District Information'!AC:AC,MATCH(Instructions!$D$20,'District Information'!U:U,0)+(ROW(A124)-ROW($A$20))),""),"")</f>
        <v/>
      </c>
      <c r="B124" s="12" t="str">
        <f t="shared" si="6"/>
        <v/>
      </c>
      <c r="C124" s="10" t="str">
        <f t="shared" si="4"/>
        <v/>
      </c>
      <c r="D124" s="10" t="str">
        <f t="shared" si="5"/>
        <v/>
      </c>
      <c r="E124" s="12" t="str">
        <f>IFERROR(IF(AND($A$13=$O$13,VLOOKUP(Instructions!$D$20,'District Information'!A:S,19,FALSE)&gt;=(ROW(A124)-(ROW($A$20)-1))),INDEX('District Information'!AD:AD,MATCH(Instructions!$D$20,'District Information'!U:U,0)+(ROW(A124)-ROW($A$20))),""),"")</f>
        <v/>
      </c>
      <c r="F124" s="12" t="str">
        <f>IFERROR(IF(AND($A$13=$O$13,VLOOKUP(Instructions!$D$20,'District Information'!A:S,19,FALSE)&gt;=(ROW(A124)-(ROW($A$20)-1))),INDEX('District Information'!AE:AE,MATCH(Instructions!$D$20,'District Information'!U:U,0)+(ROW(A124)-ROW($A$20))),""),"")</f>
        <v/>
      </c>
      <c r="G124" s="12" t="str">
        <f>IFERROR(IF(AND($A$13=$O$13,VLOOKUP(Instructions!$D$20,'District Information'!A:S,19,FALSE)&gt;=(ROW(A124)-(ROW($A$20)-1))),INDEX('District Information'!AF:AF,MATCH(Instructions!$D$20,'District Information'!U:U,0)+(ROW(A124)-ROW($A$20))),""),"")</f>
        <v/>
      </c>
      <c r="H124" s="19" t="str">
        <f>IFERROR(IF(AND($A$13=$O$13,VLOOKUP(Instructions!$D$20,'District Information'!A:S,19,FALSE)&gt;=(ROW(A124)-(ROW($A$20)-1))),INDEX('District Information'!AG:AG,MATCH(Instructions!$D$20,'District Information'!U:U,0)+(ROW(A124)-ROW($A$20))),""),"")</f>
        <v/>
      </c>
    </row>
    <row r="125" spans="1:8">
      <c r="A125" s="12" t="str">
        <f>IFERROR(IF(AND($A$13=$O$13,VLOOKUP(Instructions!$D$20,'District Information'!A:S,19,FALSE)&gt;=(ROW(A125)-(ROW($A$20)-1))),INDEX('District Information'!AC:AC,MATCH(Instructions!$D$20,'District Information'!U:U,0)+(ROW(A125)-ROW($A$20))),""),"")</f>
        <v/>
      </c>
      <c r="B125" s="12" t="str">
        <f t="shared" si="6"/>
        <v/>
      </c>
      <c r="C125" s="10" t="str">
        <f t="shared" si="4"/>
        <v/>
      </c>
      <c r="D125" s="10" t="str">
        <f t="shared" si="5"/>
        <v/>
      </c>
      <c r="E125" s="12" t="str">
        <f>IFERROR(IF(AND($A$13=$O$13,VLOOKUP(Instructions!$D$20,'District Information'!A:S,19,FALSE)&gt;=(ROW(A125)-(ROW($A$20)-1))),INDEX('District Information'!AD:AD,MATCH(Instructions!$D$20,'District Information'!U:U,0)+(ROW(A125)-ROW($A$20))),""),"")</f>
        <v/>
      </c>
      <c r="F125" s="12" t="str">
        <f>IFERROR(IF(AND($A$13=$O$13,VLOOKUP(Instructions!$D$20,'District Information'!A:S,19,FALSE)&gt;=(ROW(A125)-(ROW($A$20)-1))),INDEX('District Information'!AE:AE,MATCH(Instructions!$D$20,'District Information'!U:U,0)+(ROW(A125)-ROW($A$20))),""),"")</f>
        <v/>
      </c>
      <c r="G125" s="12" t="str">
        <f>IFERROR(IF(AND($A$13=$O$13,VLOOKUP(Instructions!$D$20,'District Information'!A:S,19,FALSE)&gt;=(ROW(A125)-(ROW($A$20)-1))),INDEX('District Information'!AF:AF,MATCH(Instructions!$D$20,'District Information'!U:U,0)+(ROW(A125)-ROW($A$20))),""),"")</f>
        <v/>
      </c>
      <c r="H125" s="19" t="str">
        <f>IFERROR(IF(AND($A$13=$O$13,VLOOKUP(Instructions!$D$20,'District Information'!A:S,19,FALSE)&gt;=(ROW(A125)-(ROW($A$20)-1))),INDEX('District Information'!AG:AG,MATCH(Instructions!$D$20,'District Information'!U:U,0)+(ROW(A125)-ROW($A$20))),""),"")</f>
        <v/>
      </c>
    </row>
    <row r="126" spans="1:8">
      <c r="A126" s="12" t="str">
        <f>IFERROR(IF(AND($A$13=$O$13,VLOOKUP(Instructions!$D$20,'District Information'!A:S,19,FALSE)&gt;=(ROW(A126)-(ROW($A$20)-1))),INDEX('District Information'!AC:AC,MATCH(Instructions!$D$20,'District Information'!U:U,0)+(ROW(A126)-ROW($A$20))),""),"")</f>
        <v/>
      </c>
      <c r="B126" s="12" t="str">
        <f t="shared" si="6"/>
        <v/>
      </c>
      <c r="C126" s="10" t="str">
        <f t="shared" si="4"/>
        <v/>
      </c>
      <c r="D126" s="10" t="str">
        <f t="shared" si="5"/>
        <v/>
      </c>
      <c r="E126" s="12" t="str">
        <f>IFERROR(IF(AND($A$13=$O$13,VLOOKUP(Instructions!$D$20,'District Information'!A:S,19,FALSE)&gt;=(ROW(A126)-(ROW($A$20)-1))),INDEX('District Information'!AD:AD,MATCH(Instructions!$D$20,'District Information'!U:U,0)+(ROW(A126)-ROW($A$20))),""),"")</f>
        <v/>
      </c>
      <c r="F126" s="12" t="str">
        <f>IFERROR(IF(AND($A$13=$O$13,VLOOKUP(Instructions!$D$20,'District Information'!A:S,19,FALSE)&gt;=(ROW(A126)-(ROW($A$20)-1))),INDEX('District Information'!AE:AE,MATCH(Instructions!$D$20,'District Information'!U:U,0)+(ROW(A126)-ROW($A$20))),""),"")</f>
        <v/>
      </c>
      <c r="G126" s="12" t="str">
        <f>IFERROR(IF(AND($A$13=$O$13,VLOOKUP(Instructions!$D$20,'District Information'!A:S,19,FALSE)&gt;=(ROW(A126)-(ROW($A$20)-1))),INDEX('District Information'!AF:AF,MATCH(Instructions!$D$20,'District Information'!U:U,0)+(ROW(A126)-ROW($A$20))),""),"")</f>
        <v/>
      </c>
      <c r="H126" s="19" t="str">
        <f>IFERROR(IF(AND($A$13=$O$13,VLOOKUP(Instructions!$D$20,'District Information'!A:S,19,FALSE)&gt;=(ROW(A126)-(ROW($A$20)-1))),INDEX('District Information'!AG:AG,MATCH(Instructions!$D$20,'District Information'!U:U,0)+(ROW(A126)-ROW($A$20))),""),"")</f>
        <v/>
      </c>
    </row>
    <row r="127" spans="1:8">
      <c r="A127" s="12" t="str">
        <f>IFERROR(IF(AND($A$13=$O$13,VLOOKUP(Instructions!$D$20,'District Information'!A:S,19,FALSE)&gt;=(ROW(A127)-(ROW($A$20)-1))),INDEX('District Information'!AC:AC,MATCH(Instructions!$D$20,'District Information'!U:U,0)+(ROW(A127)-ROW($A$20))),""),"")</f>
        <v/>
      </c>
      <c r="B127" s="12" t="str">
        <f t="shared" si="6"/>
        <v/>
      </c>
      <c r="C127" s="10" t="str">
        <f t="shared" si="4"/>
        <v/>
      </c>
      <c r="D127" s="10" t="str">
        <f t="shared" si="5"/>
        <v/>
      </c>
      <c r="E127" s="12" t="str">
        <f>IFERROR(IF(AND($A$13=$O$13,VLOOKUP(Instructions!$D$20,'District Information'!A:S,19,FALSE)&gt;=(ROW(A127)-(ROW($A$20)-1))),INDEX('District Information'!AD:AD,MATCH(Instructions!$D$20,'District Information'!U:U,0)+(ROW(A127)-ROW($A$20))),""),"")</f>
        <v/>
      </c>
      <c r="F127" s="12" t="str">
        <f>IFERROR(IF(AND($A$13=$O$13,VLOOKUP(Instructions!$D$20,'District Information'!A:S,19,FALSE)&gt;=(ROW(A127)-(ROW($A$20)-1))),INDEX('District Information'!AE:AE,MATCH(Instructions!$D$20,'District Information'!U:U,0)+(ROW(A127)-ROW($A$20))),""),"")</f>
        <v/>
      </c>
      <c r="G127" s="12" t="str">
        <f>IFERROR(IF(AND($A$13=$O$13,VLOOKUP(Instructions!$D$20,'District Information'!A:S,19,FALSE)&gt;=(ROW(A127)-(ROW($A$20)-1))),INDEX('District Information'!AF:AF,MATCH(Instructions!$D$20,'District Information'!U:U,0)+(ROW(A127)-ROW($A$20))),""),"")</f>
        <v/>
      </c>
      <c r="H127" s="19" t="str">
        <f>IFERROR(IF(AND($A$13=$O$13,VLOOKUP(Instructions!$D$20,'District Information'!A:S,19,FALSE)&gt;=(ROW(A127)-(ROW($A$20)-1))),INDEX('District Information'!AG:AG,MATCH(Instructions!$D$20,'District Information'!U:U,0)+(ROW(A127)-ROW($A$20))),""),"")</f>
        <v/>
      </c>
    </row>
    <row r="128" spans="1:8">
      <c r="A128" s="12" t="str">
        <f>IFERROR(IF(AND($A$13=$O$13,VLOOKUP(Instructions!$D$20,'District Information'!A:S,19,FALSE)&gt;=(ROW(A128)-(ROW($A$20)-1))),INDEX('District Information'!AC:AC,MATCH(Instructions!$D$20,'District Information'!U:U,0)+(ROW(A128)-ROW($A$20))),""),"")</f>
        <v/>
      </c>
      <c r="B128" s="12" t="str">
        <f t="shared" si="6"/>
        <v/>
      </c>
      <c r="C128" s="10" t="str">
        <f t="shared" si="4"/>
        <v/>
      </c>
      <c r="D128" s="10" t="str">
        <f t="shared" si="5"/>
        <v/>
      </c>
      <c r="E128" s="12" t="str">
        <f>IFERROR(IF(AND($A$13=$O$13,VLOOKUP(Instructions!$D$20,'District Information'!A:S,19,FALSE)&gt;=(ROW(A128)-(ROW($A$20)-1))),INDEX('District Information'!AD:AD,MATCH(Instructions!$D$20,'District Information'!U:U,0)+(ROW(A128)-ROW($A$20))),""),"")</f>
        <v/>
      </c>
      <c r="F128" s="12" t="str">
        <f>IFERROR(IF(AND($A$13=$O$13,VLOOKUP(Instructions!$D$20,'District Information'!A:S,19,FALSE)&gt;=(ROW(A128)-(ROW($A$20)-1))),INDEX('District Information'!AE:AE,MATCH(Instructions!$D$20,'District Information'!U:U,0)+(ROW(A128)-ROW($A$20))),""),"")</f>
        <v/>
      </c>
      <c r="G128" s="12" t="str">
        <f>IFERROR(IF(AND($A$13=$O$13,VLOOKUP(Instructions!$D$20,'District Information'!A:S,19,FALSE)&gt;=(ROW(A128)-(ROW($A$20)-1))),INDEX('District Information'!AF:AF,MATCH(Instructions!$D$20,'District Information'!U:U,0)+(ROW(A128)-ROW($A$20))),""),"")</f>
        <v/>
      </c>
      <c r="H128" s="19" t="str">
        <f>IFERROR(IF(AND($A$13=$O$13,VLOOKUP(Instructions!$D$20,'District Information'!A:S,19,FALSE)&gt;=(ROW(A128)-(ROW($A$20)-1))),INDEX('District Information'!AG:AG,MATCH(Instructions!$D$20,'District Information'!U:U,0)+(ROW(A128)-ROW($A$20))),""),"")</f>
        <v/>
      </c>
    </row>
    <row r="129" spans="1:8">
      <c r="A129" s="12" t="str">
        <f>IFERROR(IF(AND($A$13=$O$13,VLOOKUP(Instructions!$D$20,'District Information'!A:S,19,FALSE)&gt;=(ROW(A129)-(ROW($A$20)-1))),INDEX('District Information'!AC:AC,MATCH(Instructions!$D$20,'District Information'!U:U,0)+(ROW(A129)-ROW($A$20))),""),"")</f>
        <v/>
      </c>
      <c r="B129" s="12" t="str">
        <f t="shared" si="6"/>
        <v/>
      </c>
      <c r="C129" s="10" t="str">
        <f t="shared" si="4"/>
        <v/>
      </c>
      <c r="D129" s="10" t="str">
        <f t="shared" si="5"/>
        <v/>
      </c>
      <c r="E129" s="12" t="str">
        <f>IFERROR(IF(AND($A$13=$O$13,VLOOKUP(Instructions!$D$20,'District Information'!A:S,19,FALSE)&gt;=(ROW(A129)-(ROW($A$20)-1))),INDEX('District Information'!AD:AD,MATCH(Instructions!$D$20,'District Information'!U:U,0)+(ROW(A129)-ROW($A$20))),""),"")</f>
        <v/>
      </c>
      <c r="F129" s="12" t="str">
        <f>IFERROR(IF(AND($A$13=$O$13,VLOOKUP(Instructions!$D$20,'District Information'!A:S,19,FALSE)&gt;=(ROW(A129)-(ROW($A$20)-1))),INDEX('District Information'!AE:AE,MATCH(Instructions!$D$20,'District Information'!U:U,0)+(ROW(A129)-ROW($A$20))),""),"")</f>
        <v/>
      </c>
      <c r="G129" s="12" t="str">
        <f>IFERROR(IF(AND($A$13=$O$13,VLOOKUP(Instructions!$D$20,'District Information'!A:S,19,FALSE)&gt;=(ROW(A129)-(ROW($A$20)-1))),INDEX('District Information'!AF:AF,MATCH(Instructions!$D$20,'District Information'!U:U,0)+(ROW(A129)-ROW($A$20))),""),"")</f>
        <v/>
      </c>
      <c r="H129" s="19" t="str">
        <f>IFERROR(IF(AND($A$13=$O$13,VLOOKUP(Instructions!$D$20,'District Information'!A:S,19,FALSE)&gt;=(ROW(A129)-(ROW($A$20)-1))),INDEX('District Information'!AG:AG,MATCH(Instructions!$D$20,'District Information'!U:U,0)+(ROW(A129)-ROW($A$20))),""),"")</f>
        <v/>
      </c>
    </row>
    <row r="130" spans="1:8">
      <c r="A130" s="12" t="str">
        <f>IFERROR(IF(AND($A$13=$O$13,VLOOKUP(Instructions!$D$20,'District Information'!A:S,19,FALSE)&gt;=(ROW(A130)-(ROW($A$20)-1))),INDEX('District Information'!AC:AC,MATCH(Instructions!$D$20,'District Information'!U:U,0)+(ROW(A130)-ROW($A$20))),""),"")</f>
        <v/>
      </c>
      <c r="B130" s="12" t="str">
        <f t="shared" si="6"/>
        <v/>
      </c>
      <c r="C130" s="10" t="str">
        <f t="shared" si="4"/>
        <v/>
      </c>
      <c r="D130" s="10" t="str">
        <f t="shared" si="5"/>
        <v/>
      </c>
      <c r="E130" s="12" t="str">
        <f>IFERROR(IF(AND($A$13=$O$13,VLOOKUP(Instructions!$D$20,'District Information'!A:S,19,FALSE)&gt;=(ROW(A130)-(ROW($A$20)-1))),INDEX('District Information'!AD:AD,MATCH(Instructions!$D$20,'District Information'!U:U,0)+(ROW(A130)-ROW($A$20))),""),"")</f>
        <v/>
      </c>
      <c r="F130" s="12" t="str">
        <f>IFERROR(IF(AND($A$13=$O$13,VLOOKUP(Instructions!$D$20,'District Information'!A:S,19,FALSE)&gt;=(ROW(A130)-(ROW($A$20)-1))),INDEX('District Information'!AE:AE,MATCH(Instructions!$D$20,'District Information'!U:U,0)+(ROW(A130)-ROW($A$20))),""),"")</f>
        <v/>
      </c>
      <c r="G130" s="12" t="str">
        <f>IFERROR(IF(AND($A$13=$O$13,VLOOKUP(Instructions!$D$20,'District Information'!A:S,19,FALSE)&gt;=(ROW(A130)-(ROW($A$20)-1))),INDEX('District Information'!AF:AF,MATCH(Instructions!$D$20,'District Information'!U:U,0)+(ROW(A130)-ROW($A$20))),""),"")</f>
        <v/>
      </c>
      <c r="H130" s="19" t="str">
        <f>IFERROR(IF(AND($A$13=$O$13,VLOOKUP(Instructions!$D$20,'District Information'!A:S,19,FALSE)&gt;=(ROW(A130)-(ROW($A$20)-1))),INDEX('District Information'!AG:AG,MATCH(Instructions!$D$20,'District Information'!U:U,0)+(ROW(A130)-ROW($A$20))),""),"")</f>
        <v/>
      </c>
    </row>
    <row r="131" spans="1:8">
      <c r="A131" s="12" t="str">
        <f>IFERROR(IF(AND($A$13=$O$13,VLOOKUP(Instructions!$D$20,'District Information'!A:S,19,FALSE)&gt;=(ROW(A131)-(ROW($A$20)-1))),INDEX('District Information'!AC:AC,MATCH(Instructions!$D$20,'District Information'!U:U,0)+(ROW(A131)-ROW($A$20))),""),"")</f>
        <v/>
      </c>
      <c r="B131" s="12" t="str">
        <f t="shared" si="6"/>
        <v/>
      </c>
      <c r="C131" s="10" t="str">
        <f t="shared" si="4"/>
        <v/>
      </c>
      <c r="D131" s="10" t="str">
        <f t="shared" si="5"/>
        <v/>
      </c>
      <c r="E131" s="12" t="str">
        <f>IFERROR(IF(AND($A$13=$O$13,VLOOKUP(Instructions!$D$20,'District Information'!A:S,19,FALSE)&gt;=(ROW(A131)-(ROW($A$20)-1))),INDEX('District Information'!AD:AD,MATCH(Instructions!$D$20,'District Information'!U:U,0)+(ROW(A131)-ROW($A$20))),""),"")</f>
        <v/>
      </c>
      <c r="F131" s="12" t="str">
        <f>IFERROR(IF(AND($A$13=$O$13,VLOOKUP(Instructions!$D$20,'District Information'!A:S,19,FALSE)&gt;=(ROW(A131)-(ROW($A$20)-1))),INDEX('District Information'!AE:AE,MATCH(Instructions!$D$20,'District Information'!U:U,0)+(ROW(A131)-ROW($A$20))),""),"")</f>
        <v/>
      </c>
      <c r="G131" s="12" t="str">
        <f>IFERROR(IF(AND($A$13=$O$13,VLOOKUP(Instructions!$D$20,'District Information'!A:S,19,FALSE)&gt;=(ROW(A131)-(ROW($A$20)-1))),INDEX('District Information'!AF:AF,MATCH(Instructions!$D$20,'District Information'!U:U,0)+(ROW(A131)-ROW($A$20))),""),"")</f>
        <v/>
      </c>
      <c r="H131" s="19" t="str">
        <f>IFERROR(IF(AND($A$13=$O$13,VLOOKUP(Instructions!$D$20,'District Information'!A:S,19,FALSE)&gt;=(ROW(A131)-(ROW($A$20)-1))),INDEX('District Information'!AG:AG,MATCH(Instructions!$D$20,'District Information'!U:U,0)+(ROW(A131)-ROW($A$20))),""),"")</f>
        <v/>
      </c>
    </row>
    <row r="132" spans="1:8">
      <c r="A132" s="12" t="str">
        <f>IFERROR(IF(AND($A$13=$O$13,VLOOKUP(Instructions!$D$20,'District Information'!A:S,19,FALSE)&gt;=(ROW(A132)-(ROW($A$20)-1))),INDEX('District Information'!AC:AC,MATCH(Instructions!$D$20,'District Information'!U:U,0)+(ROW(A132)-ROW($A$20))),""),"")</f>
        <v/>
      </c>
      <c r="B132" s="12" t="str">
        <f t="shared" si="6"/>
        <v/>
      </c>
      <c r="C132" s="10" t="str">
        <f t="shared" si="4"/>
        <v/>
      </c>
      <c r="D132" s="10" t="str">
        <f t="shared" si="5"/>
        <v/>
      </c>
      <c r="E132" s="12" t="str">
        <f>IFERROR(IF(AND($A$13=$O$13,VLOOKUP(Instructions!$D$20,'District Information'!A:S,19,FALSE)&gt;=(ROW(A132)-(ROW($A$20)-1))),INDEX('District Information'!AD:AD,MATCH(Instructions!$D$20,'District Information'!U:U,0)+(ROW(A132)-ROW($A$20))),""),"")</f>
        <v/>
      </c>
      <c r="F132" s="12" t="str">
        <f>IFERROR(IF(AND($A$13=$O$13,VLOOKUP(Instructions!$D$20,'District Information'!A:S,19,FALSE)&gt;=(ROW(A132)-(ROW($A$20)-1))),INDEX('District Information'!AE:AE,MATCH(Instructions!$D$20,'District Information'!U:U,0)+(ROW(A132)-ROW($A$20))),""),"")</f>
        <v/>
      </c>
      <c r="G132" s="12" t="str">
        <f>IFERROR(IF(AND($A$13=$O$13,VLOOKUP(Instructions!$D$20,'District Information'!A:S,19,FALSE)&gt;=(ROW(A132)-(ROW($A$20)-1))),INDEX('District Information'!AF:AF,MATCH(Instructions!$D$20,'District Information'!U:U,0)+(ROW(A132)-ROW($A$20))),""),"")</f>
        <v/>
      </c>
      <c r="H132" s="19" t="str">
        <f>IFERROR(IF(AND($A$13=$O$13,VLOOKUP(Instructions!$D$20,'District Information'!A:S,19,FALSE)&gt;=(ROW(A132)-(ROW($A$20)-1))),INDEX('District Information'!AG:AG,MATCH(Instructions!$D$20,'District Information'!U:U,0)+(ROW(A132)-ROW($A$20))),""),"")</f>
        <v/>
      </c>
    </row>
    <row r="133" spans="1:8">
      <c r="A133" s="12" t="str">
        <f>IFERROR(IF(AND($A$13=$O$13,VLOOKUP(Instructions!$D$20,'District Information'!A:S,19,FALSE)&gt;=(ROW(A133)-(ROW($A$20)-1))),INDEX('District Information'!AC:AC,MATCH(Instructions!$D$20,'District Information'!U:U,0)+(ROW(A133)-ROW($A$20))),""),"")</f>
        <v/>
      </c>
      <c r="B133" s="12" t="str">
        <f t="shared" si="6"/>
        <v/>
      </c>
      <c r="C133" s="10" t="str">
        <f t="shared" si="4"/>
        <v/>
      </c>
      <c r="D133" s="10" t="str">
        <f t="shared" si="5"/>
        <v/>
      </c>
      <c r="E133" s="12" t="str">
        <f>IFERROR(IF(AND($A$13=$O$13,VLOOKUP(Instructions!$D$20,'District Information'!A:S,19,FALSE)&gt;=(ROW(A133)-(ROW($A$20)-1))),INDEX('District Information'!AD:AD,MATCH(Instructions!$D$20,'District Information'!U:U,0)+(ROW(A133)-ROW($A$20))),""),"")</f>
        <v/>
      </c>
      <c r="F133" s="12" t="str">
        <f>IFERROR(IF(AND($A$13=$O$13,VLOOKUP(Instructions!$D$20,'District Information'!A:S,19,FALSE)&gt;=(ROW(A133)-(ROW($A$20)-1))),INDEX('District Information'!AE:AE,MATCH(Instructions!$D$20,'District Information'!U:U,0)+(ROW(A133)-ROW($A$20))),""),"")</f>
        <v/>
      </c>
      <c r="G133" s="12" t="str">
        <f>IFERROR(IF(AND($A$13=$O$13,VLOOKUP(Instructions!$D$20,'District Information'!A:S,19,FALSE)&gt;=(ROW(A133)-(ROW($A$20)-1))),INDEX('District Information'!AF:AF,MATCH(Instructions!$D$20,'District Information'!U:U,0)+(ROW(A133)-ROW($A$20))),""),"")</f>
        <v/>
      </c>
      <c r="H133" s="19" t="str">
        <f>IFERROR(IF(AND($A$13=$O$13,VLOOKUP(Instructions!$D$20,'District Information'!A:S,19,FALSE)&gt;=(ROW(A133)-(ROW($A$20)-1))),INDEX('District Information'!AG:AG,MATCH(Instructions!$D$20,'District Information'!U:U,0)+(ROW(A133)-ROW($A$20))),""),"")</f>
        <v/>
      </c>
    </row>
    <row r="134" spans="1:8">
      <c r="A134" s="12" t="str">
        <f>IFERROR(IF(AND($A$13=$O$13,VLOOKUP(Instructions!$D$20,'District Information'!A:S,19,FALSE)&gt;=(ROW(A134)-(ROW($A$20)-1))),INDEX('District Information'!AC:AC,MATCH(Instructions!$D$20,'District Information'!U:U,0)+(ROW(A134)-ROW($A$20))),""),"")</f>
        <v/>
      </c>
      <c r="B134" s="12" t="str">
        <f t="shared" si="6"/>
        <v/>
      </c>
      <c r="C134" s="10" t="str">
        <f t="shared" si="4"/>
        <v/>
      </c>
      <c r="D134" s="10" t="str">
        <f t="shared" si="5"/>
        <v/>
      </c>
      <c r="E134" s="12" t="str">
        <f>IFERROR(IF(AND($A$13=$O$13,VLOOKUP(Instructions!$D$20,'District Information'!A:S,19,FALSE)&gt;=(ROW(A134)-(ROW($A$20)-1))),INDEX('District Information'!AD:AD,MATCH(Instructions!$D$20,'District Information'!U:U,0)+(ROW(A134)-ROW($A$20))),""),"")</f>
        <v/>
      </c>
      <c r="F134" s="12" t="str">
        <f>IFERROR(IF(AND($A$13=$O$13,VLOOKUP(Instructions!$D$20,'District Information'!A:S,19,FALSE)&gt;=(ROW(A134)-(ROW($A$20)-1))),INDEX('District Information'!AE:AE,MATCH(Instructions!$D$20,'District Information'!U:U,0)+(ROW(A134)-ROW($A$20))),""),"")</f>
        <v/>
      </c>
      <c r="G134" s="12" t="str">
        <f>IFERROR(IF(AND($A$13=$O$13,VLOOKUP(Instructions!$D$20,'District Information'!A:S,19,FALSE)&gt;=(ROW(A134)-(ROW($A$20)-1))),INDEX('District Information'!AF:AF,MATCH(Instructions!$D$20,'District Information'!U:U,0)+(ROW(A134)-ROW($A$20))),""),"")</f>
        <v/>
      </c>
      <c r="H134" s="19" t="str">
        <f>IFERROR(IF(AND($A$13=$O$13,VLOOKUP(Instructions!$D$20,'District Information'!A:S,19,FALSE)&gt;=(ROW(A134)-(ROW($A$20)-1))),INDEX('District Information'!AG:AG,MATCH(Instructions!$D$20,'District Information'!U:U,0)+(ROW(A134)-ROW($A$20))),""),"")</f>
        <v/>
      </c>
    </row>
    <row r="135" spans="1:8">
      <c r="A135" s="12" t="str">
        <f>IFERROR(IF(AND($A$13=$O$13,VLOOKUP(Instructions!$D$20,'District Information'!A:S,19,FALSE)&gt;=(ROW(A135)-(ROW($A$20)-1))),INDEX('District Information'!AC:AC,MATCH(Instructions!$D$20,'District Information'!U:U,0)+(ROW(A135)-ROW($A$20))),""),"")</f>
        <v/>
      </c>
      <c r="B135" s="12" t="str">
        <f t="shared" si="6"/>
        <v/>
      </c>
      <c r="C135" s="10" t="str">
        <f t="shared" si="4"/>
        <v/>
      </c>
      <c r="D135" s="10" t="str">
        <f t="shared" si="5"/>
        <v/>
      </c>
      <c r="E135" s="12" t="str">
        <f>IFERROR(IF(AND($A$13=$O$13,VLOOKUP(Instructions!$D$20,'District Information'!A:S,19,FALSE)&gt;=(ROW(A135)-(ROW($A$20)-1))),INDEX('District Information'!AD:AD,MATCH(Instructions!$D$20,'District Information'!U:U,0)+(ROW(A135)-ROW($A$20))),""),"")</f>
        <v/>
      </c>
      <c r="F135" s="12" t="str">
        <f>IFERROR(IF(AND($A$13=$O$13,VLOOKUP(Instructions!$D$20,'District Information'!A:S,19,FALSE)&gt;=(ROW(A135)-(ROW($A$20)-1))),INDEX('District Information'!AE:AE,MATCH(Instructions!$D$20,'District Information'!U:U,0)+(ROW(A135)-ROW($A$20))),""),"")</f>
        <v/>
      </c>
      <c r="G135" s="12" t="str">
        <f>IFERROR(IF(AND($A$13=$O$13,VLOOKUP(Instructions!$D$20,'District Information'!A:S,19,FALSE)&gt;=(ROW(A135)-(ROW($A$20)-1))),INDEX('District Information'!AF:AF,MATCH(Instructions!$D$20,'District Information'!U:U,0)+(ROW(A135)-ROW($A$20))),""),"")</f>
        <v/>
      </c>
      <c r="H135" s="19" t="str">
        <f>IFERROR(IF(AND($A$13=$O$13,VLOOKUP(Instructions!$D$20,'District Information'!A:S,19,FALSE)&gt;=(ROW(A135)-(ROW($A$20)-1))),INDEX('District Information'!AG:AG,MATCH(Instructions!$D$20,'District Information'!U:U,0)+(ROW(A135)-ROW($A$20))),""),"")</f>
        <v/>
      </c>
    </row>
    <row r="136" spans="1:8">
      <c r="A136" s="12" t="str">
        <f>IFERROR(IF(AND($A$13=$O$13,VLOOKUP(Instructions!$D$20,'District Information'!A:S,19,FALSE)&gt;=(ROW(A136)-(ROW($A$20)-1))),INDEX('District Information'!AC:AC,MATCH(Instructions!$D$20,'District Information'!U:U,0)+(ROW(A136)-ROW($A$20))),""),"")</f>
        <v/>
      </c>
      <c r="B136" s="12" t="str">
        <f t="shared" si="6"/>
        <v/>
      </c>
      <c r="C136" s="10" t="str">
        <f t="shared" si="4"/>
        <v/>
      </c>
      <c r="D136" s="10" t="str">
        <f t="shared" si="5"/>
        <v/>
      </c>
      <c r="E136" s="12" t="str">
        <f>IFERROR(IF(AND($A$13=$O$13,VLOOKUP(Instructions!$D$20,'District Information'!A:S,19,FALSE)&gt;=(ROW(A136)-(ROW($A$20)-1))),INDEX('District Information'!AD:AD,MATCH(Instructions!$D$20,'District Information'!U:U,0)+(ROW(A136)-ROW($A$20))),""),"")</f>
        <v/>
      </c>
      <c r="F136" s="12" t="str">
        <f>IFERROR(IF(AND($A$13=$O$13,VLOOKUP(Instructions!$D$20,'District Information'!A:S,19,FALSE)&gt;=(ROW(A136)-(ROW($A$20)-1))),INDEX('District Information'!AE:AE,MATCH(Instructions!$D$20,'District Information'!U:U,0)+(ROW(A136)-ROW($A$20))),""),"")</f>
        <v/>
      </c>
      <c r="G136" s="12" t="str">
        <f>IFERROR(IF(AND($A$13=$O$13,VLOOKUP(Instructions!$D$20,'District Information'!A:S,19,FALSE)&gt;=(ROW(A136)-(ROW($A$20)-1))),INDEX('District Information'!AF:AF,MATCH(Instructions!$D$20,'District Information'!U:U,0)+(ROW(A136)-ROW($A$20))),""),"")</f>
        <v/>
      </c>
      <c r="H136" s="19" t="str">
        <f>IFERROR(IF(AND($A$13=$O$13,VLOOKUP(Instructions!$D$20,'District Information'!A:S,19,FALSE)&gt;=(ROW(A136)-(ROW($A$20)-1))),INDEX('District Information'!AG:AG,MATCH(Instructions!$D$20,'District Information'!U:U,0)+(ROW(A136)-ROW($A$20))),""),"")</f>
        <v/>
      </c>
    </row>
    <row r="137" spans="1:8">
      <c r="A137" s="12" t="str">
        <f>IFERROR(IF(AND($A$13=$O$13,VLOOKUP(Instructions!$D$20,'District Information'!A:S,19,FALSE)&gt;=(ROW(A137)-(ROW($A$20)-1))),INDEX('District Information'!AC:AC,MATCH(Instructions!$D$20,'District Information'!U:U,0)+(ROW(A137)-ROW($A$20))),""),"")</f>
        <v/>
      </c>
      <c r="B137" s="12" t="str">
        <f t="shared" si="6"/>
        <v/>
      </c>
      <c r="C137" s="10" t="str">
        <f t="shared" si="4"/>
        <v/>
      </c>
      <c r="D137" s="10" t="str">
        <f t="shared" si="5"/>
        <v/>
      </c>
      <c r="E137" s="12" t="str">
        <f>IFERROR(IF(AND($A$13=$O$13,VLOOKUP(Instructions!$D$20,'District Information'!A:S,19,FALSE)&gt;=(ROW(A137)-(ROW($A$20)-1))),INDEX('District Information'!AD:AD,MATCH(Instructions!$D$20,'District Information'!U:U,0)+(ROW(A137)-ROW($A$20))),""),"")</f>
        <v/>
      </c>
      <c r="F137" s="12" t="str">
        <f>IFERROR(IF(AND($A$13=$O$13,VLOOKUP(Instructions!$D$20,'District Information'!A:S,19,FALSE)&gt;=(ROW(A137)-(ROW($A$20)-1))),INDEX('District Information'!AE:AE,MATCH(Instructions!$D$20,'District Information'!U:U,0)+(ROW(A137)-ROW($A$20))),""),"")</f>
        <v/>
      </c>
      <c r="G137" s="12" t="str">
        <f>IFERROR(IF(AND($A$13=$O$13,VLOOKUP(Instructions!$D$20,'District Information'!A:S,19,FALSE)&gt;=(ROW(A137)-(ROW($A$20)-1))),INDEX('District Information'!AF:AF,MATCH(Instructions!$D$20,'District Information'!U:U,0)+(ROW(A137)-ROW($A$20))),""),"")</f>
        <v/>
      </c>
      <c r="H137" s="19" t="str">
        <f>IFERROR(IF(AND($A$13=$O$13,VLOOKUP(Instructions!$D$20,'District Information'!A:S,19,FALSE)&gt;=(ROW(A137)-(ROW($A$20)-1))),INDEX('District Information'!AG:AG,MATCH(Instructions!$D$20,'District Information'!U:U,0)+(ROW(A137)-ROW($A$20))),""),"")</f>
        <v/>
      </c>
    </row>
    <row r="138" spans="1:8">
      <c r="A138" s="12" t="str">
        <f>IFERROR(IF(AND($A$13=$O$13,VLOOKUP(Instructions!$D$20,'District Information'!A:S,19,FALSE)&gt;=(ROW(A138)-(ROW($A$20)-1))),INDEX('District Information'!AC:AC,MATCH(Instructions!$D$20,'District Information'!U:U,0)+(ROW(A138)-ROW($A$20))),""),"")</f>
        <v/>
      </c>
      <c r="B138" s="12" t="str">
        <f t="shared" si="6"/>
        <v/>
      </c>
      <c r="C138" s="10" t="str">
        <f t="shared" si="4"/>
        <v/>
      </c>
      <c r="D138" s="10" t="str">
        <f t="shared" si="5"/>
        <v/>
      </c>
      <c r="E138" s="12" t="str">
        <f>IFERROR(IF(AND($A$13=$O$13,VLOOKUP(Instructions!$D$20,'District Information'!A:S,19,FALSE)&gt;=(ROW(A138)-(ROW($A$20)-1))),INDEX('District Information'!AD:AD,MATCH(Instructions!$D$20,'District Information'!U:U,0)+(ROW(A138)-ROW($A$20))),""),"")</f>
        <v/>
      </c>
      <c r="F138" s="12" t="str">
        <f>IFERROR(IF(AND($A$13=$O$13,VLOOKUP(Instructions!$D$20,'District Information'!A:S,19,FALSE)&gt;=(ROW(A138)-(ROW($A$20)-1))),INDEX('District Information'!AE:AE,MATCH(Instructions!$D$20,'District Information'!U:U,0)+(ROW(A138)-ROW($A$20))),""),"")</f>
        <v/>
      </c>
      <c r="G138" s="12" t="str">
        <f>IFERROR(IF(AND($A$13=$O$13,VLOOKUP(Instructions!$D$20,'District Information'!A:S,19,FALSE)&gt;=(ROW(A138)-(ROW($A$20)-1))),INDEX('District Information'!AF:AF,MATCH(Instructions!$D$20,'District Information'!U:U,0)+(ROW(A138)-ROW($A$20))),""),"")</f>
        <v/>
      </c>
      <c r="H138" s="19" t="str">
        <f>IFERROR(IF(AND($A$13=$O$13,VLOOKUP(Instructions!$D$20,'District Information'!A:S,19,FALSE)&gt;=(ROW(A138)-(ROW($A$20)-1))),INDEX('District Information'!AG:AG,MATCH(Instructions!$D$20,'District Information'!U:U,0)+(ROW(A138)-ROW($A$20))),""),"")</f>
        <v/>
      </c>
    </row>
    <row r="139" spans="1:8">
      <c r="A139" s="12" t="str">
        <f>IFERROR(IF(AND($A$13=$O$13,VLOOKUP(Instructions!$D$20,'District Information'!A:S,19,FALSE)&gt;=(ROW(A139)-(ROW($A$20)-1))),INDEX('District Information'!AC:AC,MATCH(Instructions!$D$20,'District Information'!U:U,0)+(ROW(A139)-ROW($A$20))),""),"")</f>
        <v/>
      </c>
      <c r="B139" s="12" t="str">
        <f t="shared" si="6"/>
        <v/>
      </c>
      <c r="C139" s="10" t="str">
        <f t="shared" si="4"/>
        <v/>
      </c>
      <c r="D139" s="10" t="str">
        <f t="shared" si="5"/>
        <v/>
      </c>
      <c r="E139" s="12" t="str">
        <f>IFERROR(IF(AND($A$13=$O$13,VLOOKUP(Instructions!$D$20,'District Information'!A:S,19,FALSE)&gt;=(ROW(A139)-(ROW($A$20)-1))),INDEX('District Information'!AD:AD,MATCH(Instructions!$D$20,'District Information'!U:U,0)+(ROW(A139)-ROW($A$20))),""),"")</f>
        <v/>
      </c>
      <c r="F139" s="12" t="str">
        <f>IFERROR(IF(AND($A$13=$O$13,VLOOKUP(Instructions!$D$20,'District Information'!A:S,19,FALSE)&gt;=(ROW(A139)-(ROW($A$20)-1))),INDEX('District Information'!AE:AE,MATCH(Instructions!$D$20,'District Information'!U:U,0)+(ROW(A139)-ROW($A$20))),""),"")</f>
        <v/>
      </c>
      <c r="G139" s="12" t="str">
        <f>IFERROR(IF(AND($A$13=$O$13,VLOOKUP(Instructions!$D$20,'District Information'!A:S,19,FALSE)&gt;=(ROW(A139)-(ROW($A$20)-1))),INDEX('District Information'!AF:AF,MATCH(Instructions!$D$20,'District Information'!U:U,0)+(ROW(A139)-ROW($A$20))),""),"")</f>
        <v/>
      </c>
      <c r="H139" s="19" t="str">
        <f>IFERROR(IF(AND($A$13=$O$13,VLOOKUP(Instructions!$D$20,'District Information'!A:S,19,FALSE)&gt;=(ROW(A139)-(ROW($A$20)-1))),INDEX('District Information'!AG:AG,MATCH(Instructions!$D$20,'District Information'!U:U,0)+(ROW(A139)-ROW($A$20))),""),"")</f>
        <v/>
      </c>
    </row>
    <row r="140" spans="1:8">
      <c r="A140" s="12" t="str">
        <f>IFERROR(IF(AND($A$13=$O$13,VLOOKUP(Instructions!$D$20,'District Information'!A:S,19,FALSE)&gt;=(ROW(A140)-(ROW($A$20)-1))),INDEX('District Information'!AC:AC,MATCH(Instructions!$D$20,'District Information'!U:U,0)+(ROW(A140)-ROW($A$20))),""),"")</f>
        <v/>
      </c>
      <c r="B140" s="12" t="str">
        <f t="shared" si="6"/>
        <v/>
      </c>
      <c r="C140" s="10" t="str">
        <f t="shared" si="4"/>
        <v/>
      </c>
      <c r="D140" s="10" t="str">
        <f t="shared" si="5"/>
        <v/>
      </c>
      <c r="E140" s="12" t="str">
        <f>IFERROR(IF(AND($A$13=$O$13,VLOOKUP(Instructions!$D$20,'District Information'!A:S,19,FALSE)&gt;=(ROW(A140)-(ROW($A$20)-1))),INDEX('District Information'!AD:AD,MATCH(Instructions!$D$20,'District Information'!U:U,0)+(ROW(A140)-ROW($A$20))),""),"")</f>
        <v/>
      </c>
      <c r="F140" s="12" t="str">
        <f>IFERROR(IF(AND($A$13=$O$13,VLOOKUP(Instructions!$D$20,'District Information'!A:S,19,FALSE)&gt;=(ROW(A140)-(ROW($A$20)-1))),INDEX('District Information'!AE:AE,MATCH(Instructions!$D$20,'District Information'!U:U,0)+(ROW(A140)-ROW($A$20))),""),"")</f>
        <v/>
      </c>
      <c r="G140" s="12" t="str">
        <f>IFERROR(IF(AND($A$13=$O$13,VLOOKUP(Instructions!$D$20,'District Information'!A:S,19,FALSE)&gt;=(ROW(A140)-(ROW($A$20)-1))),INDEX('District Information'!AF:AF,MATCH(Instructions!$D$20,'District Information'!U:U,0)+(ROW(A140)-ROW($A$20))),""),"")</f>
        <v/>
      </c>
      <c r="H140" s="19" t="str">
        <f>IFERROR(IF(AND($A$13=$O$13,VLOOKUP(Instructions!$D$20,'District Information'!A:S,19,FALSE)&gt;=(ROW(A140)-(ROW($A$20)-1))),INDEX('District Information'!AG:AG,MATCH(Instructions!$D$20,'District Information'!U:U,0)+(ROW(A140)-ROW($A$20))),""),"")</f>
        <v/>
      </c>
    </row>
    <row r="141" spans="1:8">
      <c r="A141" s="12" t="str">
        <f>IFERROR(IF(AND($A$13=$O$13,VLOOKUP(Instructions!$D$20,'District Information'!A:S,19,FALSE)&gt;=(ROW(A141)-(ROW($A$20)-1))),INDEX('District Information'!AC:AC,MATCH(Instructions!$D$20,'District Information'!U:U,0)+(ROW(A141)-ROW($A$20))),""),"")</f>
        <v/>
      </c>
      <c r="B141" s="12" t="str">
        <f t="shared" si="6"/>
        <v/>
      </c>
      <c r="C141" s="10" t="str">
        <f t="shared" si="4"/>
        <v/>
      </c>
      <c r="D141" s="10" t="str">
        <f t="shared" si="5"/>
        <v/>
      </c>
      <c r="E141" s="12" t="str">
        <f>IFERROR(IF(AND($A$13=$O$13,VLOOKUP(Instructions!$D$20,'District Information'!A:S,19,FALSE)&gt;=(ROW(A141)-(ROW($A$20)-1))),INDEX('District Information'!AD:AD,MATCH(Instructions!$D$20,'District Information'!U:U,0)+(ROW(A141)-ROW($A$20))),""),"")</f>
        <v/>
      </c>
      <c r="F141" s="12" t="str">
        <f>IFERROR(IF(AND($A$13=$O$13,VLOOKUP(Instructions!$D$20,'District Information'!A:S,19,FALSE)&gt;=(ROW(A141)-(ROW($A$20)-1))),INDEX('District Information'!AE:AE,MATCH(Instructions!$D$20,'District Information'!U:U,0)+(ROW(A141)-ROW($A$20))),""),"")</f>
        <v/>
      </c>
      <c r="G141" s="12" t="str">
        <f>IFERROR(IF(AND($A$13=$O$13,VLOOKUP(Instructions!$D$20,'District Information'!A:S,19,FALSE)&gt;=(ROW(A141)-(ROW($A$20)-1))),INDEX('District Information'!AF:AF,MATCH(Instructions!$D$20,'District Information'!U:U,0)+(ROW(A141)-ROW($A$20))),""),"")</f>
        <v/>
      </c>
      <c r="H141" s="19" t="str">
        <f>IFERROR(IF(AND($A$13=$O$13,VLOOKUP(Instructions!$D$20,'District Information'!A:S,19,FALSE)&gt;=(ROW(A141)-(ROW($A$20)-1))),INDEX('District Information'!AG:AG,MATCH(Instructions!$D$20,'District Information'!U:U,0)+(ROW(A141)-ROW($A$20))),""),"")</f>
        <v/>
      </c>
    </row>
    <row r="142" spans="1:8">
      <c r="A142" s="12" t="str">
        <f>IFERROR(IF(AND($A$13=$O$13,VLOOKUP(Instructions!$D$20,'District Information'!A:S,19,FALSE)&gt;=(ROW(A142)-(ROW($A$20)-1))),INDEX('District Information'!AC:AC,MATCH(Instructions!$D$20,'District Information'!U:U,0)+(ROW(A142)-ROW($A$20))),""),"")</f>
        <v/>
      </c>
      <c r="B142" s="12" t="str">
        <f t="shared" si="6"/>
        <v/>
      </c>
      <c r="C142" s="10" t="str">
        <f>IF(A142&lt;&gt;""," ","")</f>
        <v/>
      </c>
      <c r="D142" s="10" t="str">
        <f t="shared" si="5"/>
        <v/>
      </c>
      <c r="E142" s="12" t="str">
        <f>IFERROR(IF(AND($A$13=$O$13,VLOOKUP(Instructions!$D$20,'District Information'!A:S,19,FALSE)&gt;=(ROW(A142)-(ROW($A$20)-1))),INDEX('District Information'!AD:AD,MATCH(Instructions!$D$20,'District Information'!U:U,0)+(ROW(A142)-ROW($A$20))),""),"")</f>
        <v/>
      </c>
      <c r="F142" s="12" t="str">
        <f>IFERROR(IF(AND($A$13=$O$13,VLOOKUP(Instructions!$D$20,'District Information'!A:S,19,FALSE)&gt;=(ROW(A142)-(ROW($A$20)-1))),INDEX('District Information'!AE:AE,MATCH(Instructions!$D$20,'District Information'!U:U,0)+(ROW(A142)-ROW($A$20))),""),"")</f>
        <v/>
      </c>
      <c r="G142" s="12" t="str">
        <f>IFERROR(IF(AND($A$13=$O$13,VLOOKUP(Instructions!$D$20,'District Information'!A:S,19,FALSE)&gt;=(ROW(A142)-(ROW($A$20)-1))),INDEX('District Information'!AF:AF,MATCH(Instructions!$D$20,'District Information'!U:U,0)+(ROW(A142)-ROW($A$20))),""),"")</f>
        <v/>
      </c>
      <c r="H142" s="19" t="str">
        <f>IFERROR(IF(AND($A$13=$O$13,VLOOKUP(Instructions!$D$20,'District Information'!A:S,19,FALSE)&gt;=(ROW(A142)-(ROW($A$20)-1))),INDEX('District Information'!AG:AG,MATCH(Instructions!$D$20,'District Information'!U:U,0)+(ROW(A142)-ROW($A$20))),""),"")</f>
        <v/>
      </c>
    </row>
    <row r="143" spans="1:8">
      <c r="A143" s="12" t="str">
        <f>IFERROR(IF(AND($A$13=$O$13,VLOOKUP(Instructions!$D$20,'District Information'!A:S,19,FALSE)&gt;=(ROW(A143)-(ROW($A$20)-1))),INDEX('District Information'!AC:AC,MATCH(Instructions!$D$20,'District Information'!U:U,0)+(ROW(A143)-ROW($A$20))),""),"")</f>
        <v/>
      </c>
      <c r="B143" s="12" t="str">
        <f t="shared" si="6"/>
        <v/>
      </c>
      <c r="C143" s="10" t="str">
        <f t="shared" ref="C143:C150" si="7">IF(A143&lt;&gt;""," ","")</f>
        <v/>
      </c>
      <c r="D143" s="10" t="str">
        <f t="shared" si="5"/>
        <v/>
      </c>
      <c r="E143" s="12" t="str">
        <f>IFERROR(IF(AND($A$13=$O$13,VLOOKUP(Instructions!$D$20,'District Information'!A:S,19,FALSE)&gt;=(ROW(A143)-(ROW($A$20)-1))),INDEX('District Information'!AD:AD,MATCH(Instructions!$D$20,'District Information'!U:U,0)+(ROW(A143)-ROW($A$20))),""),"")</f>
        <v/>
      </c>
      <c r="F143" s="12" t="str">
        <f>IFERROR(IF(AND($A$13=$O$13,VLOOKUP(Instructions!$D$20,'District Information'!A:S,19,FALSE)&gt;=(ROW(A143)-(ROW($A$20)-1))),INDEX('District Information'!AE:AE,MATCH(Instructions!$D$20,'District Information'!U:U,0)+(ROW(A143)-ROW($A$20))),""),"")</f>
        <v/>
      </c>
      <c r="G143" s="12" t="str">
        <f>IFERROR(IF(AND($A$13=$O$13,VLOOKUP(Instructions!$D$20,'District Information'!A:S,19,FALSE)&gt;=(ROW(A143)-(ROW($A$20)-1))),INDEX('District Information'!AF:AF,MATCH(Instructions!$D$20,'District Information'!U:U,0)+(ROW(A143)-ROW($A$20))),""),"")</f>
        <v/>
      </c>
      <c r="H143" s="19" t="str">
        <f>IFERROR(IF(AND($A$13=$O$13,VLOOKUP(Instructions!$D$20,'District Information'!A:S,19,FALSE)&gt;=(ROW(A143)-(ROW($A$20)-1))),INDEX('District Information'!AG:AG,MATCH(Instructions!$D$20,'District Information'!U:U,0)+(ROW(A143)-ROW($A$20))),""),"")</f>
        <v/>
      </c>
    </row>
    <row r="144" spans="1:8">
      <c r="A144" s="12" t="str">
        <f>IFERROR(IF(AND($A$13=$O$13,VLOOKUP(Instructions!$D$20,'District Information'!A:S,19,FALSE)&gt;=(ROW(A144)-(ROW($A$20)-1))),INDEX('District Information'!AC:AC,MATCH(Instructions!$D$20,'District Information'!U:U,0)+(ROW(A144)-ROW($A$20))),""),"")</f>
        <v/>
      </c>
      <c r="B144" s="12" t="str">
        <f t="shared" si="6"/>
        <v/>
      </c>
      <c r="C144" s="10" t="str">
        <f t="shared" si="7"/>
        <v/>
      </c>
      <c r="D144" s="10" t="str">
        <f t="shared" si="5"/>
        <v/>
      </c>
      <c r="E144" s="12" t="str">
        <f>IFERROR(IF(AND($A$13=$O$13,VLOOKUP(Instructions!$D$20,'District Information'!A:S,19,FALSE)&gt;=(ROW(A144)-(ROW($A$20)-1))),INDEX('District Information'!AD:AD,MATCH(Instructions!$D$20,'District Information'!U:U,0)+(ROW(A144)-ROW($A$20))),""),"")</f>
        <v/>
      </c>
      <c r="F144" s="12" t="str">
        <f>IFERROR(IF(AND($A$13=$O$13,VLOOKUP(Instructions!$D$20,'District Information'!A:S,19,FALSE)&gt;=(ROW(A144)-(ROW($A$20)-1))),INDEX('District Information'!AE:AE,MATCH(Instructions!$D$20,'District Information'!U:U,0)+(ROW(A144)-ROW($A$20))),""),"")</f>
        <v/>
      </c>
      <c r="G144" s="12" t="str">
        <f>IFERROR(IF(AND($A$13=$O$13,VLOOKUP(Instructions!$D$20,'District Information'!A:S,19,FALSE)&gt;=(ROW(A144)-(ROW($A$20)-1))),INDEX('District Information'!AF:AF,MATCH(Instructions!$D$20,'District Information'!U:U,0)+(ROW(A144)-ROW($A$20))),""),"")</f>
        <v/>
      </c>
      <c r="H144" s="19" t="str">
        <f>IFERROR(IF(AND($A$13=$O$13,VLOOKUP(Instructions!$D$20,'District Information'!A:S,19,FALSE)&gt;=(ROW(A144)-(ROW($A$20)-1))),INDEX('District Information'!AG:AG,MATCH(Instructions!$D$20,'District Information'!U:U,0)+(ROW(A144)-ROW($A$20))),""),"")</f>
        <v/>
      </c>
    </row>
    <row r="145" spans="1:8">
      <c r="A145" s="12" t="str">
        <f>IFERROR(IF(AND($A$13=$O$13,VLOOKUP(Instructions!$D$20,'District Information'!A:S,19,FALSE)&gt;=(ROW(A145)-(ROW($A$20)-1))),INDEX('District Information'!AC:AC,MATCH(Instructions!$D$20,'District Information'!U:U,0)+(ROW(A145)-ROW($A$20))),""),"")</f>
        <v/>
      </c>
      <c r="B145" s="12" t="str">
        <f t="shared" si="6"/>
        <v/>
      </c>
      <c r="C145" s="10" t="str">
        <f t="shared" si="7"/>
        <v/>
      </c>
      <c r="D145" s="10" t="str">
        <f t="shared" si="5"/>
        <v/>
      </c>
      <c r="E145" s="12" t="str">
        <f>IFERROR(IF(AND($A$13=$O$13,VLOOKUP(Instructions!$D$20,'District Information'!A:S,19,FALSE)&gt;=(ROW(A145)-(ROW($A$20)-1))),INDEX('District Information'!AD:AD,MATCH(Instructions!$D$20,'District Information'!U:U,0)+(ROW(A145)-ROW($A$20))),""),"")</f>
        <v/>
      </c>
      <c r="F145" s="12" t="str">
        <f>IFERROR(IF(AND($A$13=$O$13,VLOOKUP(Instructions!$D$20,'District Information'!A:S,19,FALSE)&gt;=(ROW(A145)-(ROW($A$20)-1))),INDEX('District Information'!AE:AE,MATCH(Instructions!$D$20,'District Information'!U:U,0)+(ROW(A145)-ROW($A$20))),""),"")</f>
        <v/>
      </c>
      <c r="G145" s="12" t="str">
        <f>IFERROR(IF(AND($A$13=$O$13,VLOOKUP(Instructions!$D$20,'District Information'!A:S,19,FALSE)&gt;=(ROW(A145)-(ROW($A$20)-1))),INDEX('District Information'!AF:AF,MATCH(Instructions!$D$20,'District Information'!U:U,0)+(ROW(A145)-ROW($A$20))),""),"")</f>
        <v/>
      </c>
      <c r="H145" s="19" t="str">
        <f>IFERROR(IF(AND($A$13=$O$13,VLOOKUP(Instructions!$D$20,'District Information'!A:S,19,FALSE)&gt;=(ROW(A145)-(ROW($A$20)-1))),INDEX('District Information'!AG:AG,MATCH(Instructions!$D$20,'District Information'!U:U,0)+(ROW(A145)-ROW($A$20))),""),"")</f>
        <v/>
      </c>
    </row>
    <row r="146" spans="1:8">
      <c r="A146" s="12" t="str">
        <f>IFERROR(IF(AND($A$13=$O$13,VLOOKUP(Instructions!$D$20,'District Information'!A:S,19,FALSE)&gt;=(ROW(A146)-(ROW($A$20)-1))),INDEX('District Information'!AC:AC,MATCH(Instructions!$D$20,'District Information'!U:U,0)+(ROW(A146)-ROW($A$20))),""),"")</f>
        <v/>
      </c>
      <c r="B146" s="12" t="str">
        <f t="shared" si="6"/>
        <v/>
      </c>
      <c r="C146" s="10" t="str">
        <f t="shared" si="7"/>
        <v/>
      </c>
      <c r="D146" s="10" t="str">
        <f>IF(A146&lt;&gt;""," ","")</f>
        <v/>
      </c>
      <c r="E146" s="12" t="str">
        <f>IFERROR(IF(AND($A$13=$O$13,VLOOKUP(Instructions!$D$20,'District Information'!A:S,19,FALSE)&gt;=(ROW(A146)-(ROW($A$20)-1))),INDEX('District Information'!AD:AD,MATCH(Instructions!$D$20,'District Information'!U:U,0)+(ROW(A146)-ROW($A$20))),""),"")</f>
        <v/>
      </c>
      <c r="F146" s="12" t="str">
        <f>IFERROR(IF(AND($A$13=$O$13,VLOOKUP(Instructions!$D$20,'District Information'!A:S,19,FALSE)&gt;=(ROW(A146)-(ROW($A$20)-1))),INDEX('District Information'!AE:AE,MATCH(Instructions!$D$20,'District Information'!U:U,0)+(ROW(A146)-ROW($A$20))),""),"")</f>
        <v/>
      </c>
      <c r="G146" s="12" t="str">
        <f>IFERROR(IF(AND($A$13=$O$13,VLOOKUP(Instructions!$D$20,'District Information'!A:S,19,FALSE)&gt;=(ROW(A146)-(ROW($A$20)-1))),INDEX('District Information'!AF:AF,MATCH(Instructions!$D$20,'District Information'!U:U,0)+(ROW(A146)-ROW($A$20))),""),"")</f>
        <v/>
      </c>
      <c r="H146" s="19" t="str">
        <f>IFERROR(IF(AND($A$13=$O$13,VLOOKUP(Instructions!$D$20,'District Information'!A:S,19,FALSE)&gt;=(ROW(A146)-(ROW($A$20)-1))),INDEX('District Information'!AG:AG,MATCH(Instructions!$D$20,'District Information'!U:U,0)+(ROW(A146)-ROW($A$20))),""),"")</f>
        <v/>
      </c>
    </row>
    <row r="147" spans="1:8">
      <c r="A147" s="12" t="str">
        <f>IFERROR(IF(AND($A$13=$O$13,VLOOKUP(Instructions!$D$20,'District Information'!A:S,19,FALSE)&gt;=(ROW(A147)-(ROW($A$20)-1))),INDEX('District Information'!AC:AC,MATCH(Instructions!$D$20,'District Information'!U:U,0)+(ROW(A147)-ROW($A$20))),""),"")</f>
        <v/>
      </c>
      <c r="B147" s="12" t="str">
        <f t="shared" si="6"/>
        <v/>
      </c>
      <c r="C147" s="10" t="str">
        <f t="shared" si="7"/>
        <v/>
      </c>
      <c r="D147" s="10" t="str">
        <f t="shared" ref="D147:D149" si="8">IF(A147&lt;&gt;""," ","")</f>
        <v/>
      </c>
      <c r="E147" s="12" t="str">
        <f>IFERROR(IF(AND($A$13=$O$13,VLOOKUP(Instructions!$D$20,'District Information'!A:S,19,FALSE)&gt;=(ROW(A147)-(ROW($A$20)-1))),INDEX('District Information'!AD:AD,MATCH(Instructions!$D$20,'District Information'!U:U,0)+(ROW(A147)-ROW($A$20))),""),"")</f>
        <v/>
      </c>
      <c r="F147" s="12" t="str">
        <f>IFERROR(IF(AND($A$13=$O$13,VLOOKUP(Instructions!$D$20,'District Information'!A:S,19,FALSE)&gt;=(ROW(A147)-(ROW($A$20)-1))),INDEX('District Information'!AE:AE,MATCH(Instructions!$D$20,'District Information'!U:U,0)+(ROW(A147)-ROW($A$20))),""),"")</f>
        <v/>
      </c>
      <c r="G147" s="12" t="str">
        <f>IFERROR(IF(AND($A$13=$O$13,VLOOKUP(Instructions!$D$20,'District Information'!A:S,19,FALSE)&gt;=(ROW(A147)-(ROW($A$20)-1))),INDEX('District Information'!AF:AF,MATCH(Instructions!$D$20,'District Information'!U:U,0)+(ROW(A147)-ROW($A$20))),""),"")</f>
        <v/>
      </c>
      <c r="H147" s="19" t="str">
        <f>IFERROR(IF(AND($A$13=$O$13,VLOOKUP(Instructions!$D$20,'District Information'!A:S,19,FALSE)&gt;=(ROW(A147)-(ROW($A$20)-1))),INDEX('District Information'!AG:AG,MATCH(Instructions!$D$20,'District Information'!U:U,0)+(ROW(A147)-ROW($A$20))),""),"")</f>
        <v/>
      </c>
    </row>
    <row r="148" spans="1:8">
      <c r="A148" s="12" t="str">
        <f>IFERROR(IF(AND($A$13=$O$13,VLOOKUP(Instructions!$D$20,'District Information'!A:S,19,FALSE)&gt;=(ROW(A148)-(ROW($A$20)-1))),INDEX('District Information'!AC:AC,MATCH(Instructions!$D$20,'District Information'!U:U,0)+(ROW(A148)-ROW($A$20))),""),"")</f>
        <v/>
      </c>
      <c r="B148" s="12" t="str">
        <f t="shared" si="6"/>
        <v/>
      </c>
      <c r="C148" s="10" t="str">
        <f t="shared" si="7"/>
        <v/>
      </c>
      <c r="D148" s="10" t="str">
        <f t="shared" si="8"/>
        <v/>
      </c>
      <c r="E148" s="12" t="str">
        <f>IFERROR(IF(AND($A$13=$O$13,VLOOKUP(Instructions!$D$20,'District Information'!A:S,19,FALSE)&gt;=(ROW(A148)-(ROW($A$20)-1))),INDEX('District Information'!AD:AD,MATCH(Instructions!$D$20,'District Information'!U:U,0)+(ROW(A148)-ROW($A$20))),""),"")</f>
        <v/>
      </c>
      <c r="F148" s="12" t="str">
        <f>IFERROR(IF(AND($A$13=$O$13,VLOOKUP(Instructions!$D$20,'District Information'!A:S,19,FALSE)&gt;=(ROW(A148)-(ROW($A$20)-1))),INDEX('District Information'!AE:AE,MATCH(Instructions!$D$20,'District Information'!U:U,0)+(ROW(A148)-ROW($A$20))),""),"")</f>
        <v/>
      </c>
      <c r="G148" s="12" t="str">
        <f>IFERROR(IF(AND($A$13=$O$13,VLOOKUP(Instructions!$D$20,'District Information'!A:S,19,FALSE)&gt;=(ROW(A148)-(ROW($A$20)-1))),INDEX('District Information'!AF:AF,MATCH(Instructions!$D$20,'District Information'!U:U,0)+(ROW(A148)-ROW($A$20))),""),"")</f>
        <v/>
      </c>
      <c r="H148" s="19" t="str">
        <f>IFERROR(IF(AND($A$13=$O$13,VLOOKUP(Instructions!$D$20,'District Information'!A:S,19,FALSE)&gt;=(ROW(A148)-(ROW($A$20)-1))),INDEX('District Information'!AG:AG,MATCH(Instructions!$D$20,'District Information'!U:U,0)+(ROW(A148)-ROW($A$20))),""),"")</f>
        <v/>
      </c>
    </row>
    <row r="149" spans="1:8">
      <c r="A149" s="12" t="str">
        <f>IFERROR(IF(AND($A$13=$O$13,VLOOKUP(Instructions!$D$20,'District Information'!A:S,19,FALSE)&gt;=(ROW(A149)-(ROW($A$20)-1))),INDEX('District Information'!AC:AC,MATCH(Instructions!$D$20,'District Information'!U:U,0)+(ROW(A149)-ROW($A$20))),""),"")</f>
        <v/>
      </c>
      <c r="B149" s="12" t="str">
        <f t="shared" si="6"/>
        <v/>
      </c>
      <c r="C149" s="10" t="str">
        <f t="shared" si="7"/>
        <v/>
      </c>
      <c r="D149" s="10" t="str">
        <f t="shared" si="8"/>
        <v/>
      </c>
      <c r="E149" s="12" t="str">
        <f>IFERROR(IF(AND($A$13=$O$13,VLOOKUP(Instructions!$D$20,'District Information'!A:S,19,FALSE)&gt;=(ROW(A149)-(ROW($A$20)-1))),INDEX('District Information'!AD:AD,MATCH(Instructions!$D$20,'District Information'!U:U,0)+(ROW(A149)-ROW($A$20))),""),"")</f>
        <v/>
      </c>
      <c r="F149" s="12" t="str">
        <f>IFERROR(IF(AND($A$13=$O$13,VLOOKUP(Instructions!$D$20,'District Information'!A:S,19,FALSE)&gt;=(ROW(A149)-(ROW($A$20)-1))),INDEX('District Information'!AE:AE,MATCH(Instructions!$D$20,'District Information'!U:U,0)+(ROW(A149)-ROW($A$20))),""),"")</f>
        <v/>
      </c>
      <c r="G149" s="12" t="str">
        <f>IFERROR(IF(AND($A$13=$O$13,VLOOKUP(Instructions!$D$20,'District Information'!A:S,19,FALSE)&gt;=(ROW(A149)-(ROW($A$20)-1))),INDEX('District Information'!AF:AF,MATCH(Instructions!$D$20,'District Information'!U:U,0)+(ROW(A149)-ROW($A$20))),""),"")</f>
        <v/>
      </c>
      <c r="H149" s="19" t="str">
        <f>IFERROR(IF(AND($A$13=$O$13,VLOOKUP(Instructions!$D$20,'District Information'!A:S,19,FALSE)&gt;=(ROW(A149)-(ROW($A$20)-1))),INDEX('District Information'!AG:AG,MATCH(Instructions!$D$20,'District Information'!U:U,0)+(ROW(A149)-ROW($A$20))),""),"")</f>
        <v/>
      </c>
    </row>
    <row r="150" spans="1:8">
      <c r="A150" s="12" t="str">
        <f>IFERROR(IF(AND($A$13=$O$13,VLOOKUP(Instructions!$D$20,'District Information'!A:S,19,FALSE)&gt;=(ROW(A150)-(ROW($A$20)-1))),INDEX('District Information'!AC:AC,MATCH(Instructions!$D$20,'District Information'!U:U,0)+(ROW(A150)-ROW($A$20))),""),"")</f>
        <v/>
      </c>
      <c r="B150" s="12" t="str">
        <f t="shared" si="6"/>
        <v/>
      </c>
      <c r="C150" s="10" t="str">
        <f t="shared" si="7"/>
        <v/>
      </c>
      <c r="E150" s="12" t="str">
        <f>IFERROR(IF(AND($A$13=$O$13,VLOOKUP(Instructions!$D$20,'District Information'!A:S,19,FALSE)&gt;=(ROW(A150)-(ROW($A$20)-1))),INDEX('District Information'!AD:AD,MATCH(Instructions!$D$20,'District Information'!U:U,0)+(ROW(A150)-ROW($A$20))),""),"")</f>
        <v/>
      </c>
      <c r="F150" s="12" t="str">
        <f>IFERROR(IF(AND($A$13=$O$13,VLOOKUP(Instructions!$D$20,'District Information'!A:S,19,FALSE)&gt;=(ROW(A150)-(ROW($A$20)-1))),INDEX('District Information'!AE:AE,MATCH(Instructions!$D$20,'District Information'!U:U,0)+(ROW(A150)-ROW($A$20))),""),"")</f>
        <v/>
      </c>
      <c r="G150" s="12" t="str">
        <f>IFERROR(IF(AND($A$13=$O$13,VLOOKUP(Instructions!$D$20,'District Information'!A:S,19,FALSE)&gt;=(ROW(A150)-(ROW($A$20)-1))),INDEX('District Information'!AF:AF,MATCH(Instructions!$D$20,'District Information'!U:U,0)+(ROW(A150)-ROW($A$20))),""),"")</f>
        <v/>
      </c>
      <c r="H150" s="19" t="str">
        <f>IFERROR(IF(AND($A$13=$O$13,VLOOKUP(Instructions!$D$20,'District Information'!A:S,19,FALSE)&gt;=(ROW(A150)-(ROW($A$20)-1))),INDEX('District Information'!AG:AG,MATCH(Instructions!$D$20,'District Information'!U:U,0)+(ROW(A150)-ROW($A$20))),""),"")</f>
        <v/>
      </c>
    </row>
    <row r="151" spans="1:8">
      <c r="A151" s="12"/>
    </row>
    <row r="152" spans="1:8">
      <c r="A152" s="12"/>
    </row>
    <row r="153" spans="1:8">
      <c r="A153" s="12"/>
    </row>
    <row r="154" spans="1:8">
      <c r="A154" s="12"/>
    </row>
    <row r="155" spans="1:8">
      <c r="A155" s="12"/>
    </row>
    <row r="156" spans="1:8">
      <c r="A156" s="12"/>
    </row>
    <row r="157" spans="1:8">
      <c r="A157" s="12"/>
    </row>
    <row r="158" spans="1:8">
      <c r="A158" s="12"/>
    </row>
    <row r="159" spans="1:8">
      <c r="A159" s="12"/>
    </row>
    <row r="160" spans="1:8">
      <c r="A160" s="12"/>
    </row>
    <row r="161" spans="1:1">
      <c r="A161" s="12"/>
    </row>
    <row r="162" spans="1:1">
      <c r="A162" s="12"/>
    </row>
    <row r="163" spans="1:1">
      <c r="A163" s="12"/>
    </row>
    <row r="164" spans="1:1">
      <c r="A164" s="12"/>
    </row>
    <row r="165" spans="1:1">
      <c r="A165" s="12"/>
    </row>
    <row r="166" spans="1:1">
      <c r="A166" s="12"/>
    </row>
    <row r="167" spans="1:1">
      <c r="A167" s="12"/>
    </row>
    <row r="168" spans="1:1">
      <c r="A168" s="12"/>
    </row>
    <row r="169" spans="1:1">
      <c r="A169" s="12"/>
    </row>
    <row r="170" spans="1:1">
      <c r="A170" s="12"/>
    </row>
    <row r="171" spans="1:1">
      <c r="A171" s="12"/>
    </row>
    <row r="172" spans="1:1">
      <c r="A172" s="12"/>
    </row>
    <row r="173" spans="1:1">
      <c r="A173" s="12"/>
    </row>
    <row r="174" spans="1:1">
      <c r="A174" s="12"/>
    </row>
    <row r="175" spans="1:1">
      <c r="A175" s="12"/>
    </row>
    <row r="176" spans="1:1">
      <c r="A176" s="12"/>
    </row>
    <row r="177" spans="1:1">
      <c r="A177" s="12"/>
    </row>
    <row r="178" spans="1:1">
      <c r="A178" s="12"/>
    </row>
    <row r="179" spans="1:1">
      <c r="A179" s="12"/>
    </row>
    <row r="180" spans="1:1">
      <c r="A180" s="12"/>
    </row>
    <row r="181" spans="1:1">
      <c r="A181" s="12"/>
    </row>
    <row r="182" spans="1:1">
      <c r="A182" s="12"/>
    </row>
    <row r="183" spans="1:1">
      <c r="A183" s="12"/>
    </row>
    <row r="184" spans="1:1">
      <c r="A184" s="12"/>
    </row>
    <row r="185" spans="1:1">
      <c r="A185" s="12"/>
    </row>
    <row r="186" spans="1:1">
      <c r="A186" s="12"/>
    </row>
    <row r="187" spans="1:1">
      <c r="A187" s="12"/>
    </row>
    <row r="188" spans="1:1">
      <c r="A188" s="12"/>
    </row>
    <row r="189" spans="1:1">
      <c r="A189" s="12"/>
    </row>
    <row r="190" spans="1:1">
      <c r="A190" s="12"/>
    </row>
    <row r="191" spans="1:1">
      <c r="A191" s="12"/>
    </row>
    <row r="192" spans="1:1">
      <c r="A192" s="12"/>
    </row>
    <row r="193" spans="1:1">
      <c r="A193" s="12"/>
    </row>
    <row r="194" spans="1:1">
      <c r="A194" s="12"/>
    </row>
    <row r="195" spans="1:1">
      <c r="A195" s="12"/>
    </row>
    <row r="196" spans="1:1">
      <c r="A196" s="12"/>
    </row>
    <row r="197" spans="1:1">
      <c r="A197" s="12"/>
    </row>
  </sheetData>
  <sheetProtection algorithmName="SHA-512" hashValue="okxe53yQr7jMvzcCqK2UFgim2m7ZPVwYvGNc/bqfpPYEQ3THpWbzB6vGqQmHvY43RhDycCsiB0+zI5l/fkLITQ==" saltValue="zk8pbsHaijkemCd2tvGyLg==" spinCount="100000" sheet="1" objects="1" scenarios="1"/>
  <protectedRanges>
    <protectedRange algorithmName="SHA-512" hashValue="lEdvH8bKGA5iZqd6Kr4fwmW8ZkVJsEB69rYsFHB1oGNEOQ51Jz7cxt2AuLHLfHiCAfVILUDJfeU4/aT+tf6HzA==" saltValue="rDbQII88m9LDK6/K3zsOZw==" spinCount="100000" sqref="I1:XFD1048576" name="Range2"/>
    <protectedRange algorithmName="SHA-512" hashValue="xb9Y6OfjHNv4gVR9iv8BJwtKTsD7+BY/PzIm/CT151m06ZN0VGNWnNwrv8oE0JobTChjWUShKwkrmOE6GHQZnw==" saltValue="k9/UnM4QZBLdy921m/Su7g==" spinCount="100000" sqref="A19:H150" name="Range1"/>
  </protectedRanges>
  <mergeCells count="8">
    <mergeCell ref="A17:H17"/>
    <mergeCell ref="A9:H9"/>
    <mergeCell ref="A11:H11"/>
    <mergeCell ref="A13:H13"/>
    <mergeCell ref="A14:H14"/>
    <mergeCell ref="A12:H12"/>
    <mergeCell ref="A15:H15"/>
    <mergeCell ref="A10:H10"/>
  </mergeCells>
  <conditionalFormatting sqref="A14:H14">
    <cfRule type="expression" dxfId="10" priority="8">
      <formula>$A$13&lt;&gt;""</formula>
    </cfRule>
  </conditionalFormatting>
  <conditionalFormatting sqref="A17:H18">
    <cfRule type="expression" dxfId="9" priority="7">
      <formula>$A$17="Address Information"</formula>
    </cfRule>
  </conditionalFormatting>
  <conditionalFormatting sqref="A151:A197 A19:H150">
    <cfRule type="expression" dxfId="8" priority="5">
      <formula>AND($A$17="address information",A19&lt;&gt;"")</formula>
    </cfRule>
  </conditionalFormatting>
  <conditionalFormatting sqref="A15:H15">
    <cfRule type="expression" dxfId="7" priority="1">
      <formula>$A$13&lt;&gt;""</formula>
    </cfRule>
  </conditionalFormatting>
  <dataValidations count="1">
    <dataValidation type="list" allowBlank="1" showInputMessage="1" showErrorMessage="1" sqref="A13" xr:uid="{00000000-0002-0000-0200-000000000000}">
      <formula1>shippingchoices</formula1>
    </dataValidation>
  </dataValidations>
  <pageMargins left="0.7" right="0.7" top="0.75" bottom="0.75" header="0.3" footer="0.3"/>
  <pageSetup scale="74" fitToHeight="0" orientation="landscape" r:id="rId1"/>
  <headerFooter>
    <oddHeader>&amp;C&amp;F - Page &amp;P</oddHeader>
  </headerFooter>
  <ignoredErrors>
    <ignoredError sqref="B2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AT759"/>
  <sheetViews>
    <sheetView zoomScale="84" zoomScaleNormal="84" workbookViewId="0">
      <pane ySplit="1" topLeftCell="A2" activePane="bottomLeft" state="frozen"/>
      <selection activeCell="A122" sqref="A122"/>
      <selection pane="bottomLeft" activeCell="A2" sqref="A2"/>
    </sheetView>
  </sheetViews>
  <sheetFormatPr defaultColWidth="8.7109375" defaultRowHeight="15" outlineLevelCol="1"/>
  <cols>
    <col min="1" max="1" width="30" customWidth="1" outlineLevel="1"/>
    <col min="2" max="2" width="59.42578125" customWidth="1" outlineLevel="1"/>
    <col min="3" max="3" width="8.140625" customWidth="1" outlineLevel="1"/>
    <col min="4" max="4" width="5.42578125" customWidth="1" outlineLevel="1"/>
    <col min="5" max="5" width="12.42578125" customWidth="1" outlineLevel="1"/>
    <col min="6" max="6" width="27.7109375" customWidth="1" outlineLevel="1"/>
    <col min="7" max="7" width="9" customWidth="1" outlineLevel="1"/>
    <col min="8" max="8" width="18.140625" customWidth="1" outlineLevel="1"/>
    <col min="9" max="9" width="34.140625" customWidth="1" outlineLevel="1"/>
    <col min="10" max="10" width="5.42578125" customWidth="1" outlineLevel="1"/>
    <col min="11" max="15" width="5" customWidth="1" outlineLevel="1"/>
    <col min="16" max="18" width="4" customWidth="1" outlineLevel="1"/>
    <col min="19" max="19" width="6.42578125" customWidth="1" outlineLevel="1"/>
    <col min="20" max="20" width="10.42578125" bestFit="1" customWidth="1"/>
    <col min="21" max="21" width="38.42578125" customWidth="1" outlineLevel="1"/>
    <col min="22" max="22" width="13.42578125" customWidth="1" outlineLevel="1"/>
    <col min="23" max="23" width="5.42578125" customWidth="1" outlineLevel="1"/>
    <col min="24" max="24" width="10" customWidth="1" outlineLevel="1"/>
    <col min="25" max="25" width="27.7109375" customWidth="1" outlineLevel="1"/>
    <col min="26" max="26" width="13.42578125" customWidth="1" outlineLevel="1"/>
    <col min="27" max="27" width="27.7109375" customWidth="1" outlineLevel="1"/>
    <col min="28" max="28" width="9.42578125" customWidth="1" outlineLevel="1"/>
    <col min="29" max="29" width="29.7109375" customWidth="1" outlineLevel="1"/>
    <col min="30" max="30" width="23.42578125" customWidth="1" outlineLevel="1"/>
    <col min="31" max="31" width="12.7109375" customWidth="1" outlineLevel="1"/>
    <col min="32" max="32" width="12.42578125" customWidth="1" outlineLevel="1"/>
    <col min="33" max="33" width="10.42578125" customWidth="1" outlineLevel="1"/>
    <col min="34" max="34" width="17.42578125" customWidth="1" outlineLevel="1"/>
    <col min="35" max="35" width="15" customWidth="1" outlineLevel="1"/>
    <col min="37" max="37" width="29.7109375" bestFit="1" customWidth="1"/>
    <col min="38" max="38" width="13.42578125" bestFit="1" customWidth="1"/>
    <col min="39" max="39" width="5.42578125" bestFit="1" customWidth="1"/>
    <col min="40" max="40" width="10" bestFit="1" customWidth="1"/>
    <col min="41" max="41" width="27.7109375" bestFit="1" customWidth="1"/>
    <col min="42" max="42" width="23.42578125" bestFit="1" customWidth="1"/>
    <col min="43" max="43" width="12.7109375" bestFit="1" customWidth="1"/>
    <col min="44" max="44" width="12.42578125" bestFit="1" customWidth="1"/>
    <col min="45" max="45" width="10.42578125" bestFit="1" customWidth="1"/>
    <col min="46" max="46" width="19.42578125" bestFit="1" customWidth="1"/>
    <col min="50" max="50" width="27.7109375" bestFit="1" customWidth="1"/>
  </cols>
  <sheetData>
    <row r="1" spans="1:46" s="25" customFormat="1">
      <c r="A1" s="25" t="s">
        <v>30</v>
      </c>
      <c r="B1" s="25" t="s">
        <v>31</v>
      </c>
      <c r="C1" s="25" t="s">
        <v>32</v>
      </c>
      <c r="D1" s="25" t="s">
        <v>33</v>
      </c>
      <c r="E1" s="25" t="s">
        <v>34</v>
      </c>
      <c r="F1" s="25" t="s">
        <v>35</v>
      </c>
      <c r="G1" s="25" t="s">
        <v>36</v>
      </c>
      <c r="H1" s="25" t="s">
        <v>37</v>
      </c>
      <c r="I1" s="25" t="s">
        <v>38</v>
      </c>
      <c r="J1" s="25" t="s">
        <v>39</v>
      </c>
      <c r="K1" s="25">
        <v>1</v>
      </c>
      <c r="L1" s="25">
        <v>2</v>
      </c>
      <c r="M1" s="25">
        <v>3</v>
      </c>
      <c r="N1" s="25">
        <v>4</v>
      </c>
      <c r="O1" s="25">
        <v>5</v>
      </c>
      <c r="P1" s="25">
        <v>6</v>
      </c>
      <c r="Q1" s="25">
        <v>7</v>
      </c>
      <c r="R1" s="25">
        <v>8</v>
      </c>
      <c r="S1" s="25" t="s">
        <v>40</v>
      </c>
      <c r="U1" s="25" t="s">
        <v>41</v>
      </c>
      <c r="V1" s="25" t="s">
        <v>42</v>
      </c>
      <c r="W1" s="25" t="s">
        <v>43</v>
      </c>
      <c r="X1" s="25" t="s">
        <v>44</v>
      </c>
      <c r="Y1" s="25" t="s">
        <v>45</v>
      </c>
      <c r="Z1" s="25" t="s">
        <v>46</v>
      </c>
      <c r="AA1" s="25" t="s">
        <v>47</v>
      </c>
      <c r="AB1" s="25" t="s">
        <v>48</v>
      </c>
      <c r="AC1" s="25" t="s">
        <v>7</v>
      </c>
      <c r="AD1" s="25" t="s">
        <v>49</v>
      </c>
      <c r="AE1" s="25" t="s">
        <v>50</v>
      </c>
      <c r="AF1" s="25" t="s">
        <v>51</v>
      </c>
      <c r="AG1" s="25" t="s">
        <v>52</v>
      </c>
      <c r="AH1" s="25" t="s">
        <v>53</v>
      </c>
      <c r="AI1" s="29" t="s">
        <v>54</v>
      </c>
      <c r="AK1" s="25" t="s">
        <v>41</v>
      </c>
      <c r="AL1" s="25" t="s">
        <v>42</v>
      </c>
      <c r="AM1" s="25" t="s">
        <v>43</v>
      </c>
      <c r="AN1" s="25" t="s">
        <v>44</v>
      </c>
      <c r="AO1" s="25" t="s">
        <v>45</v>
      </c>
      <c r="AP1" s="25" t="s">
        <v>49</v>
      </c>
      <c r="AQ1" s="25" t="s">
        <v>50</v>
      </c>
      <c r="AR1" s="25" t="s">
        <v>51</v>
      </c>
      <c r="AS1" s="25" t="s">
        <v>52</v>
      </c>
      <c r="AT1" s="25" t="s">
        <v>53</v>
      </c>
    </row>
    <row r="2" spans="1:46">
      <c r="A2" t="str">
        <f>F2&amp;", KY"</f>
        <v>Adair Co SD, KY</v>
      </c>
      <c r="E2" s="39" t="s">
        <v>55</v>
      </c>
      <c r="F2" s="39" t="s">
        <v>56</v>
      </c>
      <c r="G2" s="39" t="s">
        <v>55</v>
      </c>
      <c r="H2" s="39" t="s">
        <v>56</v>
      </c>
      <c r="I2" s="15" t="s">
        <v>30</v>
      </c>
      <c r="S2">
        <f t="shared" ref="S2:S33" si="0">COUNTIF(U:U,A2)</f>
        <v>1</v>
      </c>
      <c r="U2" t="str">
        <f t="shared" ref="U2:U65" si="1">Y2&amp;", KY"</f>
        <v>Adair Co SD, KY</v>
      </c>
      <c r="V2" t="s">
        <v>57</v>
      </c>
      <c r="W2" t="s">
        <v>58</v>
      </c>
      <c r="X2" s="15" t="s">
        <v>55</v>
      </c>
      <c r="Y2" s="15" t="s">
        <v>56</v>
      </c>
      <c r="Z2" s="15" t="s">
        <v>55</v>
      </c>
      <c r="AA2" s="15" t="s">
        <v>56</v>
      </c>
      <c r="AB2" s="15" t="s">
        <v>59</v>
      </c>
      <c r="AC2" s="15" t="s">
        <v>60</v>
      </c>
      <c r="AD2" s="15" t="s">
        <v>61</v>
      </c>
      <c r="AE2" s="15" t="s">
        <v>62</v>
      </c>
      <c r="AF2" s="15" t="s">
        <v>63</v>
      </c>
      <c r="AG2" s="15" t="s">
        <v>64</v>
      </c>
      <c r="AH2" s="15" t="s">
        <v>65</v>
      </c>
      <c r="AK2" t="str">
        <f>AO2&amp;", KY"</f>
        <v>Adair Co SD, KY</v>
      </c>
      <c r="AL2" t="s">
        <v>57</v>
      </c>
      <c r="AM2" t="s">
        <v>58</v>
      </c>
      <c r="AN2" s="39" t="s">
        <v>55</v>
      </c>
      <c r="AO2" s="45" t="s">
        <v>56</v>
      </c>
      <c r="AP2" t="s">
        <v>66</v>
      </c>
      <c r="AQ2" t="s">
        <v>62</v>
      </c>
      <c r="AR2" t="s">
        <v>63</v>
      </c>
      <c r="AS2" t="s">
        <v>64</v>
      </c>
      <c r="AT2" t="s">
        <v>67</v>
      </c>
    </row>
    <row r="3" spans="1:46">
      <c r="A3" t="str">
        <f t="shared" ref="A3:A66" si="2">F3&amp;", KY"</f>
        <v>Allen Co SD, KY</v>
      </c>
      <c r="E3" s="39" t="s">
        <v>68</v>
      </c>
      <c r="F3" s="39" t="s">
        <v>69</v>
      </c>
      <c r="G3" s="39" t="s">
        <v>68</v>
      </c>
      <c r="H3" s="39" t="s">
        <v>69</v>
      </c>
      <c r="I3" s="15" t="s">
        <v>30</v>
      </c>
      <c r="S3">
        <f t="shared" si="0"/>
        <v>1</v>
      </c>
      <c r="U3" t="str">
        <f t="shared" si="1"/>
        <v>Allen Co SD, KY</v>
      </c>
      <c r="V3" t="s">
        <v>57</v>
      </c>
      <c r="W3" t="s">
        <v>58</v>
      </c>
      <c r="X3" s="15" t="s">
        <v>68</v>
      </c>
      <c r="Y3" s="15" t="s">
        <v>69</v>
      </c>
      <c r="Z3" s="15" t="s">
        <v>68</v>
      </c>
      <c r="AA3" s="15" t="s">
        <v>69</v>
      </c>
      <c r="AB3" s="15" t="s">
        <v>70</v>
      </c>
      <c r="AC3" s="15" t="s">
        <v>71</v>
      </c>
      <c r="AD3" s="15" t="s">
        <v>72</v>
      </c>
      <c r="AE3" s="15" t="s">
        <v>73</v>
      </c>
      <c r="AF3" s="15" t="s">
        <v>63</v>
      </c>
      <c r="AG3" s="15" t="s">
        <v>74</v>
      </c>
      <c r="AH3" s="15" t="s">
        <v>75</v>
      </c>
      <c r="AK3" t="str">
        <f t="shared" ref="AK3:AK66" si="3">AO3&amp;", KY"</f>
        <v>Allen Co SD, KY</v>
      </c>
      <c r="AL3" t="s">
        <v>57</v>
      </c>
      <c r="AM3" t="s">
        <v>58</v>
      </c>
      <c r="AN3" s="39" t="s">
        <v>68</v>
      </c>
      <c r="AO3" s="45" t="s">
        <v>69</v>
      </c>
      <c r="AP3" t="s">
        <v>76</v>
      </c>
      <c r="AQ3" t="s">
        <v>73</v>
      </c>
      <c r="AR3" t="s">
        <v>63</v>
      </c>
      <c r="AS3" t="s">
        <v>74</v>
      </c>
      <c r="AT3" t="s">
        <v>77</v>
      </c>
    </row>
    <row r="4" spans="1:46">
      <c r="A4" t="str">
        <f t="shared" si="2"/>
        <v>Anchorage ISD, KY</v>
      </c>
      <c r="E4" s="39" t="s">
        <v>78</v>
      </c>
      <c r="F4" s="39" t="s">
        <v>79</v>
      </c>
      <c r="G4" s="39" t="s">
        <v>78</v>
      </c>
      <c r="H4" s="39" t="s">
        <v>79</v>
      </c>
      <c r="I4" s="15" t="s">
        <v>30</v>
      </c>
      <c r="S4">
        <f t="shared" si="0"/>
        <v>1</v>
      </c>
      <c r="U4" t="str">
        <f t="shared" si="1"/>
        <v>Anchorage ISD, KY</v>
      </c>
      <c r="V4" t="s">
        <v>57</v>
      </c>
      <c r="W4" t="s">
        <v>58</v>
      </c>
      <c r="X4" s="15" t="s">
        <v>78</v>
      </c>
      <c r="Y4" s="15" t="s">
        <v>79</v>
      </c>
      <c r="Z4" s="15" t="s">
        <v>78</v>
      </c>
      <c r="AA4" s="15" t="s">
        <v>79</v>
      </c>
      <c r="AB4" s="15" t="s">
        <v>80</v>
      </c>
      <c r="AC4" s="15" t="s">
        <v>81</v>
      </c>
      <c r="AD4" s="15" t="s">
        <v>82</v>
      </c>
      <c r="AE4" s="15" t="s">
        <v>83</v>
      </c>
      <c r="AF4" s="15" t="s">
        <v>63</v>
      </c>
      <c r="AG4" s="15" t="s">
        <v>84</v>
      </c>
      <c r="AH4" s="15" t="s">
        <v>85</v>
      </c>
      <c r="AK4" t="str">
        <f t="shared" si="3"/>
        <v>Anchorage ISD, KY</v>
      </c>
      <c r="AL4" t="s">
        <v>57</v>
      </c>
      <c r="AM4" t="s">
        <v>58</v>
      </c>
      <c r="AN4" s="39" t="s">
        <v>78</v>
      </c>
      <c r="AO4" s="45" t="s">
        <v>79</v>
      </c>
      <c r="AP4" t="s">
        <v>82</v>
      </c>
      <c r="AQ4" t="s">
        <v>83</v>
      </c>
      <c r="AR4" t="s">
        <v>63</v>
      </c>
      <c r="AS4" t="s">
        <v>84</v>
      </c>
      <c r="AT4" t="s">
        <v>86</v>
      </c>
    </row>
    <row r="5" spans="1:46">
      <c r="A5" t="str">
        <f t="shared" si="2"/>
        <v>Anderson Co SD, KY</v>
      </c>
      <c r="E5" s="39" t="s">
        <v>87</v>
      </c>
      <c r="F5" s="39" t="s">
        <v>88</v>
      </c>
      <c r="G5" s="39" t="s">
        <v>87</v>
      </c>
      <c r="H5" s="39" t="s">
        <v>88</v>
      </c>
      <c r="I5" s="15" t="s">
        <v>30</v>
      </c>
      <c r="S5">
        <f t="shared" si="0"/>
        <v>2</v>
      </c>
      <c r="U5" t="str">
        <f t="shared" si="1"/>
        <v>Anderson Co SD, KY</v>
      </c>
      <c r="V5" t="s">
        <v>57</v>
      </c>
      <c r="W5" t="s">
        <v>58</v>
      </c>
      <c r="X5" s="15" t="s">
        <v>87</v>
      </c>
      <c r="Y5" s="15" t="s">
        <v>88</v>
      </c>
      <c r="Z5" s="15" t="s">
        <v>87</v>
      </c>
      <c r="AA5" s="15" t="s">
        <v>88</v>
      </c>
      <c r="AB5" s="15" t="s">
        <v>89</v>
      </c>
      <c r="AC5" s="15" t="s">
        <v>90</v>
      </c>
      <c r="AD5" s="15" t="s">
        <v>91</v>
      </c>
      <c r="AE5" s="15" t="s">
        <v>92</v>
      </c>
      <c r="AF5" s="15" t="s">
        <v>63</v>
      </c>
      <c r="AG5" s="15" t="s">
        <v>93</v>
      </c>
      <c r="AH5" s="15" t="s">
        <v>94</v>
      </c>
      <c r="AK5" t="str">
        <f t="shared" si="3"/>
        <v>Anderson Co SD, KY</v>
      </c>
      <c r="AL5" t="s">
        <v>57</v>
      </c>
      <c r="AM5" t="s">
        <v>58</v>
      </c>
      <c r="AN5" s="39" t="s">
        <v>87</v>
      </c>
      <c r="AO5" s="45" t="s">
        <v>88</v>
      </c>
      <c r="AP5" t="s">
        <v>95</v>
      </c>
      <c r="AQ5" t="s">
        <v>92</v>
      </c>
      <c r="AR5" t="s">
        <v>63</v>
      </c>
      <c r="AS5" t="s">
        <v>93</v>
      </c>
      <c r="AT5" t="s">
        <v>96</v>
      </c>
    </row>
    <row r="6" spans="1:46">
      <c r="A6" t="str">
        <f t="shared" si="2"/>
        <v>Ashland ISD, KY</v>
      </c>
      <c r="E6" s="39" t="s">
        <v>97</v>
      </c>
      <c r="F6" s="39" t="s">
        <v>98</v>
      </c>
      <c r="G6" s="39" t="s">
        <v>97</v>
      </c>
      <c r="H6" s="39" t="s">
        <v>98</v>
      </c>
      <c r="I6" s="15" t="s">
        <v>30</v>
      </c>
      <c r="S6">
        <f t="shared" si="0"/>
        <v>5</v>
      </c>
      <c r="U6" t="str">
        <f t="shared" si="1"/>
        <v>Anderson Co SD, KY</v>
      </c>
      <c r="V6" t="s">
        <v>57</v>
      </c>
      <c r="W6" t="s">
        <v>58</v>
      </c>
      <c r="X6" s="15" t="s">
        <v>87</v>
      </c>
      <c r="Y6" s="15" t="s">
        <v>88</v>
      </c>
      <c r="Z6" s="15" t="s">
        <v>87</v>
      </c>
      <c r="AA6" s="15" t="s">
        <v>88</v>
      </c>
      <c r="AB6" s="15" t="s">
        <v>99</v>
      </c>
      <c r="AC6" s="15" t="s">
        <v>100</v>
      </c>
      <c r="AD6" s="15" t="s">
        <v>101</v>
      </c>
      <c r="AE6" s="15" t="s">
        <v>92</v>
      </c>
      <c r="AF6" s="15" t="s">
        <v>63</v>
      </c>
      <c r="AG6" s="15" t="s">
        <v>93</v>
      </c>
      <c r="AH6" s="15" t="s">
        <v>102</v>
      </c>
      <c r="AK6" t="str">
        <f t="shared" si="3"/>
        <v>Ashland ISD, KY</v>
      </c>
      <c r="AL6" t="s">
        <v>57</v>
      </c>
      <c r="AM6" t="s">
        <v>58</v>
      </c>
      <c r="AN6" s="39" t="s">
        <v>97</v>
      </c>
      <c r="AO6" s="45" t="s">
        <v>98</v>
      </c>
      <c r="AP6" t="s">
        <v>103</v>
      </c>
      <c r="AQ6" t="s">
        <v>104</v>
      </c>
      <c r="AR6" t="s">
        <v>63</v>
      </c>
      <c r="AS6" t="s">
        <v>105</v>
      </c>
      <c r="AT6" t="s">
        <v>106</v>
      </c>
    </row>
    <row r="7" spans="1:46">
      <c r="A7" t="str">
        <f t="shared" si="2"/>
        <v>Augusta ISD, KY</v>
      </c>
      <c r="E7" s="39" t="s">
        <v>107</v>
      </c>
      <c r="F7" s="39" t="s">
        <v>108</v>
      </c>
      <c r="G7" s="39" t="s">
        <v>107</v>
      </c>
      <c r="H7" s="39" t="s">
        <v>108</v>
      </c>
      <c r="I7" s="15" t="s">
        <v>30</v>
      </c>
      <c r="S7">
        <f t="shared" si="0"/>
        <v>1</v>
      </c>
      <c r="U7" t="str">
        <f t="shared" si="1"/>
        <v>Ashland ISD, KY</v>
      </c>
      <c r="V7" t="s">
        <v>57</v>
      </c>
      <c r="W7" t="s">
        <v>58</v>
      </c>
      <c r="X7" s="15" t="s">
        <v>97</v>
      </c>
      <c r="Y7" s="15" t="s">
        <v>98</v>
      </c>
      <c r="Z7" s="15" t="s">
        <v>97</v>
      </c>
      <c r="AA7" s="15" t="s">
        <v>98</v>
      </c>
      <c r="AB7" s="15" t="s">
        <v>109</v>
      </c>
      <c r="AC7" s="15" t="s">
        <v>110</v>
      </c>
      <c r="AD7" s="15" t="s">
        <v>111</v>
      </c>
      <c r="AE7" s="15" t="s">
        <v>104</v>
      </c>
      <c r="AF7" s="15" t="s">
        <v>63</v>
      </c>
      <c r="AG7" s="15" t="s">
        <v>105</v>
      </c>
      <c r="AH7" s="15" t="s">
        <v>112</v>
      </c>
      <c r="AK7" t="str">
        <f t="shared" si="3"/>
        <v>Augusta ISD, KY</v>
      </c>
      <c r="AL7" t="s">
        <v>57</v>
      </c>
      <c r="AM7" t="s">
        <v>58</v>
      </c>
      <c r="AN7" s="39" t="s">
        <v>107</v>
      </c>
      <c r="AO7" s="45" t="s">
        <v>108</v>
      </c>
      <c r="AP7" t="s">
        <v>113</v>
      </c>
      <c r="AQ7" t="s">
        <v>114</v>
      </c>
      <c r="AR7" t="s">
        <v>63</v>
      </c>
      <c r="AS7" t="s">
        <v>115</v>
      </c>
      <c r="AT7" t="s">
        <v>116</v>
      </c>
    </row>
    <row r="8" spans="1:46">
      <c r="A8" t="str">
        <f t="shared" si="2"/>
        <v>Ballard Co SD, KY</v>
      </c>
      <c r="E8" s="39" t="s">
        <v>117</v>
      </c>
      <c r="F8" s="39" t="s">
        <v>118</v>
      </c>
      <c r="G8" s="39" t="s">
        <v>117</v>
      </c>
      <c r="H8" s="39" t="s">
        <v>118</v>
      </c>
      <c r="I8" s="15" t="s">
        <v>30</v>
      </c>
      <c r="S8">
        <f t="shared" si="0"/>
        <v>1</v>
      </c>
      <c r="U8" t="str">
        <f t="shared" si="1"/>
        <v>Ashland ISD, KY</v>
      </c>
      <c r="V8" t="s">
        <v>57</v>
      </c>
      <c r="W8" t="s">
        <v>58</v>
      </c>
      <c r="X8" s="15" t="s">
        <v>97</v>
      </c>
      <c r="Y8" s="15" t="s">
        <v>98</v>
      </c>
      <c r="Z8" s="15" t="s">
        <v>97</v>
      </c>
      <c r="AA8" s="15" t="s">
        <v>98</v>
      </c>
      <c r="AB8" s="15" t="s">
        <v>119</v>
      </c>
      <c r="AC8" s="15" t="s">
        <v>120</v>
      </c>
      <c r="AD8" s="15" t="s">
        <v>121</v>
      </c>
      <c r="AE8" s="15" t="s">
        <v>104</v>
      </c>
      <c r="AF8" s="15" t="s">
        <v>63</v>
      </c>
      <c r="AG8" s="15" t="s">
        <v>105</v>
      </c>
      <c r="AH8" s="15" t="s">
        <v>122</v>
      </c>
      <c r="AK8" t="str">
        <f t="shared" si="3"/>
        <v>Ballard Co SD, KY</v>
      </c>
      <c r="AL8" t="s">
        <v>57</v>
      </c>
      <c r="AM8" t="s">
        <v>58</v>
      </c>
      <c r="AN8" s="39" t="s">
        <v>117</v>
      </c>
      <c r="AO8" s="45" t="s">
        <v>118</v>
      </c>
      <c r="AP8" t="s">
        <v>123</v>
      </c>
      <c r="AQ8" t="s">
        <v>124</v>
      </c>
      <c r="AR8" t="s">
        <v>63</v>
      </c>
      <c r="AS8" t="s">
        <v>125</v>
      </c>
      <c r="AT8" t="s">
        <v>126</v>
      </c>
    </row>
    <row r="9" spans="1:46">
      <c r="A9" t="str">
        <f t="shared" si="2"/>
        <v>Barbourville ISD, KY</v>
      </c>
      <c r="E9" s="39" t="s">
        <v>127</v>
      </c>
      <c r="F9" s="39" t="s">
        <v>128</v>
      </c>
      <c r="G9" s="39" t="s">
        <v>127</v>
      </c>
      <c r="H9" s="39" t="s">
        <v>128</v>
      </c>
      <c r="I9" s="15" t="s">
        <v>30</v>
      </c>
      <c r="S9">
        <f t="shared" si="0"/>
        <v>1</v>
      </c>
      <c r="U9" t="str">
        <f t="shared" si="1"/>
        <v>Ashland ISD, KY</v>
      </c>
      <c r="V9" t="s">
        <v>57</v>
      </c>
      <c r="W9" t="s">
        <v>58</v>
      </c>
      <c r="X9" s="15" t="s">
        <v>97</v>
      </c>
      <c r="Y9" s="15" t="s">
        <v>98</v>
      </c>
      <c r="Z9" s="15" t="s">
        <v>97</v>
      </c>
      <c r="AA9" s="15" t="s">
        <v>98</v>
      </c>
      <c r="AB9" s="15" t="s">
        <v>129</v>
      </c>
      <c r="AC9" s="15" t="s">
        <v>130</v>
      </c>
      <c r="AD9" s="15" t="s">
        <v>131</v>
      </c>
      <c r="AE9" s="15" t="s">
        <v>104</v>
      </c>
      <c r="AF9" s="15" t="s">
        <v>63</v>
      </c>
      <c r="AG9" s="15" t="s">
        <v>105</v>
      </c>
      <c r="AH9" s="15" t="s">
        <v>132</v>
      </c>
      <c r="AK9" t="str">
        <f t="shared" si="3"/>
        <v>Barbourville ISD, KY</v>
      </c>
      <c r="AL9" t="s">
        <v>57</v>
      </c>
      <c r="AM9" t="s">
        <v>58</v>
      </c>
      <c r="AN9" s="39" t="s">
        <v>127</v>
      </c>
      <c r="AO9" s="45" t="s">
        <v>128</v>
      </c>
      <c r="AP9" t="s">
        <v>133</v>
      </c>
      <c r="AQ9" t="s">
        <v>134</v>
      </c>
      <c r="AR9" t="s">
        <v>63</v>
      </c>
      <c r="AS9" t="s">
        <v>135</v>
      </c>
      <c r="AT9" t="s">
        <v>136</v>
      </c>
    </row>
    <row r="10" spans="1:46" ht="30">
      <c r="A10" t="str">
        <f t="shared" si="2"/>
        <v>Bardstown City Schools, KY</v>
      </c>
      <c r="E10" s="39" t="s">
        <v>137</v>
      </c>
      <c r="F10" s="39" t="s">
        <v>138</v>
      </c>
      <c r="G10" s="39" t="s">
        <v>137</v>
      </c>
      <c r="H10" s="39" t="s">
        <v>138</v>
      </c>
      <c r="I10" s="15" t="s">
        <v>30</v>
      </c>
      <c r="S10">
        <f t="shared" si="0"/>
        <v>1</v>
      </c>
      <c r="U10" t="str">
        <f t="shared" si="1"/>
        <v>Ashland ISD, KY</v>
      </c>
      <c r="V10" t="s">
        <v>57</v>
      </c>
      <c r="W10" t="s">
        <v>58</v>
      </c>
      <c r="X10" s="15" t="s">
        <v>97</v>
      </c>
      <c r="Y10" s="15" t="s">
        <v>98</v>
      </c>
      <c r="Z10" s="15" t="s">
        <v>97</v>
      </c>
      <c r="AA10" s="15" t="s">
        <v>98</v>
      </c>
      <c r="AB10" s="15" t="s">
        <v>139</v>
      </c>
      <c r="AC10" s="15" t="s">
        <v>140</v>
      </c>
      <c r="AD10" s="15" t="s">
        <v>141</v>
      </c>
      <c r="AE10" s="15" t="s">
        <v>104</v>
      </c>
      <c r="AF10" s="15" t="s">
        <v>63</v>
      </c>
      <c r="AG10" s="15" t="s">
        <v>105</v>
      </c>
      <c r="AH10" s="15" t="s">
        <v>142</v>
      </c>
      <c r="AK10" t="str">
        <f t="shared" si="3"/>
        <v>Bardstown City Schools, KY</v>
      </c>
      <c r="AL10" t="s">
        <v>57</v>
      </c>
      <c r="AM10" t="s">
        <v>58</v>
      </c>
      <c r="AN10" s="39" t="s">
        <v>137</v>
      </c>
      <c r="AO10" s="45" t="s">
        <v>138</v>
      </c>
      <c r="AP10" t="s">
        <v>143</v>
      </c>
      <c r="AQ10" t="s">
        <v>144</v>
      </c>
      <c r="AR10" t="s">
        <v>63</v>
      </c>
      <c r="AS10" t="s">
        <v>145</v>
      </c>
      <c r="AT10" t="s">
        <v>146</v>
      </c>
    </row>
    <row r="11" spans="1:46">
      <c r="A11" t="str">
        <f t="shared" si="2"/>
        <v>Barren Co SD, KY</v>
      </c>
      <c r="E11" s="39" t="s">
        <v>147</v>
      </c>
      <c r="F11" s="39" t="s">
        <v>148</v>
      </c>
      <c r="G11" s="39" t="s">
        <v>147</v>
      </c>
      <c r="H11" s="39" t="s">
        <v>148</v>
      </c>
      <c r="I11" s="15" t="s">
        <v>30</v>
      </c>
      <c r="S11">
        <f t="shared" si="0"/>
        <v>8</v>
      </c>
      <c r="U11" t="str">
        <f t="shared" si="1"/>
        <v>Ashland ISD, KY</v>
      </c>
      <c r="V11" t="s">
        <v>57</v>
      </c>
      <c r="W11" t="s">
        <v>58</v>
      </c>
      <c r="X11" s="15" t="s">
        <v>97</v>
      </c>
      <c r="Y11" s="15" t="s">
        <v>98</v>
      </c>
      <c r="Z11" s="15" t="s">
        <v>97</v>
      </c>
      <c r="AA11" s="15" t="s">
        <v>98</v>
      </c>
      <c r="AB11" s="15" t="s">
        <v>149</v>
      </c>
      <c r="AC11" s="15" t="s">
        <v>150</v>
      </c>
      <c r="AD11" s="15" t="s">
        <v>151</v>
      </c>
      <c r="AE11" s="15" t="s">
        <v>104</v>
      </c>
      <c r="AF11" s="15" t="s">
        <v>63</v>
      </c>
      <c r="AG11" s="15" t="s">
        <v>152</v>
      </c>
      <c r="AH11" s="15" t="s">
        <v>153</v>
      </c>
      <c r="AK11" t="str">
        <f t="shared" si="3"/>
        <v>Barren Co SD, KY</v>
      </c>
      <c r="AL11" t="s">
        <v>57</v>
      </c>
      <c r="AM11" t="s">
        <v>58</v>
      </c>
      <c r="AN11" s="39" t="s">
        <v>147</v>
      </c>
      <c r="AO11" s="45" t="s">
        <v>148</v>
      </c>
      <c r="AP11" t="s">
        <v>154</v>
      </c>
      <c r="AQ11" t="s">
        <v>155</v>
      </c>
      <c r="AR11" t="s">
        <v>63</v>
      </c>
      <c r="AS11" t="s">
        <v>156</v>
      </c>
      <c r="AT11" t="s">
        <v>157</v>
      </c>
    </row>
    <row r="12" spans="1:46">
      <c r="A12" t="str">
        <f t="shared" si="2"/>
        <v>Bath Co SD, KY</v>
      </c>
      <c r="E12" s="39" t="s">
        <v>158</v>
      </c>
      <c r="F12" s="39" t="s">
        <v>159</v>
      </c>
      <c r="G12" s="39" t="s">
        <v>158</v>
      </c>
      <c r="H12" s="39" t="s">
        <v>159</v>
      </c>
      <c r="I12" s="15" t="s">
        <v>30</v>
      </c>
      <c r="S12">
        <f t="shared" si="0"/>
        <v>2</v>
      </c>
      <c r="U12" t="str">
        <f t="shared" si="1"/>
        <v>Augusta ISD, KY</v>
      </c>
      <c r="V12" t="s">
        <v>57</v>
      </c>
      <c r="W12" t="s">
        <v>58</v>
      </c>
      <c r="X12" s="15" t="s">
        <v>107</v>
      </c>
      <c r="Y12" s="15" t="s">
        <v>108</v>
      </c>
      <c r="Z12" s="15" t="s">
        <v>107</v>
      </c>
      <c r="AA12" s="15" t="s">
        <v>108</v>
      </c>
      <c r="AB12" s="15" t="s">
        <v>160</v>
      </c>
      <c r="AC12" s="15" t="s">
        <v>161</v>
      </c>
      <c r="AD12" s="15" t="s">
        <v>162</v>
      </c>
      <c r="AE12" s="15" t="s">
        <v>114</v>
      </c>
      <c r="AF12" s="15" t="s">
        <v>63</v>
      </c>
      <c r="AG12" s="15" t="s">
        <v>115</v>
      </c>
      <c r="AH12" s="15" t="s">
        <v>163</v>
      </c>
      <c r="AK12" t="str">
        <f t="shared" si="3"/>
        <v>Bath Co SD, KY</v>
      </c>
      <c r="AL12" t="s">
        <v>57</v>
      </c>
      <c r="AM12" t="s">
        <v>58</v>
      </c>
      <c r="AN12" s="39" t="s">
        <v>158</v>
      </c>
      <c r="AO12" s="45" t="s">
        <v>159</v>
      </c>
      <c r="AP12" t="s">
        <v>164</v>
      </c>
      <c r="AQ12" t="s">
        <v>165</v>
      </c>
      <c r="AR12" t="s">
        <v>63</v>
      </c>
      <c r="AS12" t="s">
        <v>166</v>
      </c>
      <c r="AT12" t="s">
        <v>167</v>
      </c>
    </row>
    <row r="13" spans="1:46">
      <c r="A13" t="str">
        <f t="shared" si="2"/>
        <v>Beechwood ISD, KY</v>
      </c>
      <c r="E13" s="39" t="s">
        <v>168</v>
      </c>
      <c r="F13" s="39" t="s">
        <v>169</v>
      </c>
      <c r="G13" s="39" t="s">
        <v>168</v>
      </c>
      <c r="H13" s="39" t="s">
        <v>169</v>
      </c>
      <c r="I13" s="15" t="s">
        <v>30</v>
      </c>
      <c r="S13">
        <f t="shared" si="0"/>
        <v>1</v>
      </c>
      <c r="U13" t="str">
        <f t="shared" si="1"/>
        <v>Ballard Co SD, KY</v>
      </c>
      <c r="V13" t="s">
        <v>57</v>
      </c>
      <c r="W13" t="s">
        <v>58</v>
      </c>
      <c r="X13" s="15" t="s">
        <v>117</v>
      </c>
      <c r="Y13" s="15" t="s">
        <v>118</v>
      </c>
      <c r="Z13" s="15" t="s">
        <v>117</v>
      </c>
      <c r="AA13" s="15" t="s">
        <v>118</v>
      </c>
      <c r="AB13" s="15" t="s">
        <v>170</v>
      </c>
      <c r="AC13" s="15" t="s">
        <v>171</v>
      </c>
      <c r="AD13" s="15" t="s">
        <v>172</v>
      </c>
      <c r="AE13" s="15" t="s">
        <v>124</v>
      </c>
      <c r="AF13" s="15" t="s">
        <v>63</v>
      </c>
      <c r="AG13" s="15" t="s">
        <v>125</v>
      </c>
      <c r="AH13" s="15" t="s">
        <v>173</v>
      </c>
      <c r="AK13" t="str">
        <f t="shared" si="3"/>
        <v>Beechwood ISD, KY</v>
      </c>
      <c r="AL13" t="s">
        <v>57</v>
      </c>
      <c r="AM13" t="s">
        <v>58</v>
      </c>
      <c r="AN13" s="39" t="s">
        <v>168</v>
      </c>
      <c r="AO13" s="45" t="s">
        <v>169</v>
      </c>
      <c r="AP13" t="s">
        <v>174</v>
      </c>
      <c r="AQ13" t="s">
        <v>175</v>
      </c>
      <c r="AR13" t="s">
        <v>63</v>
      </c>
      <c r="AS13" t="s">
        <v>176</v>
      </c>
      <c r="AT13" t="s">
        <v>177</v>
      </c>
    </row>
    <row r="14" spans="1:46">
      <c r="A14" t="str">
        <f t="shared" si="2"/>
        <v>Bell Co SD, KY</v>
      </c>
      <c r="E14" s="39" t="s">
        <v>178</v>
      </c>
      <c r="F14" s="39" t="s">
        <v>179</v>
      </c>
      <c r="G14" s="39" t="s">
        <v>178</v>
      </c>
      <c r="H14" s="39" t="s">
        <v>179</v>
      </c>
      <c r="I14" s="15" t="s">
        <v>30</v>
      </c>
      <c r="S14">
        <f t="shared" si="0"/>
        <v>6</v>
      </c>
      <c r="U14" t="str">
        <f t="shared" si="1"/>
        <v>Barbourville ISD, KY</v>
      </c>
      <c r="V14" t="s">
        <v>57</v>
      </c>
      <c r="W14" t="s">
        <v>58</v>
      </c>
      <c r="X14" s="15" t="s">
        <v>127</v>
      </c>
      <c r="Y14" s="15" t="s">
        <v>128</v>
      </c>
      <c r="Z14" s="15" t="s">
        <v>127</v>
      </c>
      <c r="AA14" s="15" t="s">
        <v>128</v>
      </c>
      <c r="AB14" s="15" t="s">
        <v>180</v>
      </c>
      <c r="AC14" s="15" t="s">
        <v>181</v>
      </c>
      <c r="AD14" s="15" t="s">
        <v>133</v>
      </c>
      <c r="AE14" s="15" t="s">
        <v>134</v>
      </c>
      <c r="AF14" s="15" t="s">
        <v>63</v>
      </c>
      <c r="AG14" s="15" t="s">
        <v>135</v>
      </c>
      <c r="AH14" s="15" t="s">
        <v>182</v>
      </c>
      <c r="AK14" t="str">
        <f t="shared" si="3"/>
        <v>Bell Co SD, KY</v>
      </c>
      <c r="AL14" t="s">
        <v>57</v>
      </c>
      <c r="AM14" t="s">
        <v>58</v>
      </c>
      <c r="AN14" s="39" t="s">
        <v>178</v>
      </c>
      <c r="AO14" s="45" t="s">
        <v>179</v>
      </c>
      <c r="AP14" t="s">
        <v>183</v>
      </c>
      <c r="AQ14" t="s">
        <v>184</v>
      </c>
      <c r="AR14" t="s">
        <v>63</v>
      </c>
      <c r="AS14" t="s">
        <v>185</v>
      </c>
      <c r="AT14" t="s">
        <v>186</v>
      </c>
    </row>
    <row r="15" spans="1:46">
      <c r="A15" t="str">
        <f t="shared" si="2"/>
        <v>Bellevue ISD, KY</v>
      </c>
      <c r="E15" s="39" t="s">
        <v>187</v>
      </c>
      <c r="F15" s="39" t="s">
        <v>188</v>
      </c>
      <c r="G15" s="39" t="s">
        <v>187</v>
      </c>
      <c r="H15" s="39" t="s">
        <v>188</v>
      </c>
      <c r="I15" s="15" t="s">
        <v>30</v>
      </c>
      <c r="S15">
        <f t="shared" si="0"/>
        <v>1</v>
      </c>
      <c r="U15" t="str">
        <f t="shared" si="1"/>
        <v>Bardstown City Schools, KY</v>
      </c>
      <c r="V15" t="s">
        <v>57</v>
      </c>
      <c r="W15" t="s">
        <v>58</v>
      </c>
      <c r="X15" s="15" t="s">
        <v>137</v>
      </c>
      <c r="Y15" s="15" t="s">
        <v>138</v>
      </c>
      <c r="Z15" s="15" t="s">
        <v>137</v>
      </c>
      <c r="AA15" s="15" t="s">
        <v>138</v>
      </c>
      <c r="AB15" s="15" t="s">
        <v>189</v>
      </c>
      <c r="AC15" s="15" t="s">
        <v>190</v>
      </c>
      <c r="AD15" s="15" t="s">
        <v>191</v>
      </c>
      <c r="AE15" s="15" t="s">
        <v>144</v>
      </c>
      <c r="AF15" s="15" t="s">
        <v>63</v>
      </c>
      <c r="AG15" s="15" t="s">
        <v>145</v>
      </c>
      <c r="AH15" s="15" t="s">
        <v>192</v>
      </c>
      <c r="AK15" t="str">
        <f t="shared" si="3"/>
        <v>Bellevue ISD, KY</v>
      </c>
      <c r="AL15" t="s">
        <v>57</v>
      </c>
      <c r="AM15" t="s">
        <v>58</v>
      </c>
      <c r="AN15" s="39" t="s">
        <v>187</v>
      </c>
      <c r="AO15" s="45" t="s">
        <v>188</v>
      </c>
      <c r="AP15" t="s">
        <v>193</v>
      </c>
      <c r="AQ15" t="s">
        <v>194</v>
      </c>
      <c r="AR15" t="s">
        <v>63</v>
      </c>
      <c r="AS15" t="s">
        <v>195</v>
      </c>
      <c r="AT15" t="s">
        <v>196</v>
      </c>
    </row>
    <row r="16" spans="1:46">
      <c r="A16" t="str">
        <f t="shared" si="2"/>
        <v>Berea ISD, KY</v>
      </c>
      <c r="E16" s="39" t="s">
        <v>197</v>
      </c>
      <c r="F16" s="39" t="s">
        <v>198</v>
      </c>
      <c r="G16" s="39" t="s">
        <v>197</v>
      </c>
      <c r="H16" s="39" t="s">
        <v>198</v>
      </c>
      <c r="I16" s="15" t="s">
        <v>30</v>
      </c>
      <c r="S16">
        <f t="shared" si="0"/>
        <v>1</v>
      </c>
      <c r="U16" t="str">
        <f t="shared" si="1"/>
        <v>Barren Co SD, KY</v>
      </c>
      <c r="V16" t="s">
        <v>57</v>
      </c>
      <c r="W16" t="s">
        <v>58</v>
      </c>
      <c r="X16" s="15" t="s">
        <v>147</v>
      </c>
      <c r="Y16" s="15" t="s">
        <v>148</v>
      </c>
      <c r="Z16" s="15" t="s">
        <v>147</v>
      </c>
      <c r="AA16" s="15" t="s">
        <v>148</v>
      </c>
      <c r="AB16" s="15" t="s">
        <v>199</v>
      </c>
      <c r="AC16" s="15" t="s">
        <v>200</v>
      </c>
      <c r="AD16" s="15" t="s">
        <v>201</v>
      </c>
      <c r="AE16" s="15" t="s">
        <v>202</v>
      </c>
      <c r="AF16" s="15" t="s">
        <v>63</v>
      </c>
      <c r="AG16" s="15" t="s">
        <v>203</v>
      </c>
      <c r="AH16" s="15" t="s">
        <v>204</v>
      </c>
      <c r="AK16" t="str">
        <f t="shared" si="3"/>
        <v>Berea ISD, KY</v>
      </c>
      <c r="AL16" t="s">
        <v>57</v>
      </c>
      <c r="AM16" t="s">
        <v>58</v>
      </c>
      <c r="AN16" s="39" t="s">
        <v>197</v>
      </c>
      <c r="AO16" s="45" t="s">
        <v>198</v>
      </c>
      <c r="AP16" t="s">
        <v>205</v>
      </c>
      <c r="AQ16" t="s">
        <v>206</v>
      </c>
      <c r="AR16" t="s">
        <v>63</v>
      </c>
      <c r="AS16" t="s">
        <v>207</v>
      </c>
      <c r="AT16" t="s">
        <v>208</v>
      </c>
    </row>
    <row r="17" spans="1:46">
      <c r="A17" t="str">
        <f t="shared" si="2"/>
        <v>Boone County SD, KY</v>
      </c>
      <c r="E17" s="39" t="s">
        <v>209</v>
      </c>
      <c r="F17" s="39" t="s">
        <v>210</v>
      </c>
      <c r="G17" s="39" t="s">
        <v>209</v>
      </c>
      <c r="H17" s="39" t="s">
        <v>210</v>
      </c>
      <c r="I17" s="15" t="s">
        <v>30</v>
      </c>
      <c r="S17">
        <f t="shared" si="0"/>
        <v>15</v>
      </c>
      <c r="U17" t="str">
        <f t="shared" si="1"/>
        <v>Barren Co SD, KY</v>
      </c>
      <c r="V17" t="s">
        <v>57</v>
      </c>
      <c r="W17" t="s">
        <v>58</v>
      </c>
      <c r="X17" s="15" t="s">
        <v>147</v>
      </c>
      <c r="Y17" s="15" t="s">
        <v>148</v>
      </c>
      <c r="Z17" s="15" t="s">
        <v>147</v>
      </c>
      <c r="AA17" s="15" t="s">
        <v>148</v>
      </c>
      <c r="AB17" s="15"/>
      <c r="AC17" s="15" t="s">
        <v>211</v>
      </c>
      <c r="AD17" s="15" t="s">
        <v>212</v>
      </c>
      <c r="AE17" s="15" t="s">
        <v>155</v>
      </c>
      <c r="AF17" s="15" t="s">
        <v>63</v>
      </c>
      <c r="AG17" s="15">
        <v>42141</v>
      </c>
      <c r="AH17" s="15" t="s">
        <v>213</v>
      </c>
      <c r="AK17" t="str">
        <f t="shared" si="3"/>
        <v>Boone County SD, KY</v>
      </c>
      <c r="AL17" t="s">
        <v>57</v>
      </c>
      <c r="AM17" t="s">
        <v>58</v>
      </c>
      <c r="AN17" s="39" t="s">
        <v>209</v>
      </c>
      <c r="AO17" s="45" t="s">
        <v>210</v>
      </c>
      <c r="AP17" t="s">
        <v>214</v>
      </c>
      <c r="AQ17" t="s">
        <v>215</v>
      </c>
      <c r="AR17" t="s">
        <v>63</v>
      </c>
      <c r="AS17" t="s">
        <v>216</v>
      </c>
      <c r="AT17" t="s">
        <v>217</v>
      </c>
    </row>
    <row r="18" spans="1:46">
      <c r="A18" t="str">
        <f t="shared" si="2"/>
        <v>Bourbon Co SD, KY</v>
      </c>
      <c r="E18" s="39" t="s">
        <v>218</v>
      </c>
      <c r="F18" s="39" t="s">
        <v>219</v>
      </c>
      <c r="G18" s="39" t="s">
        <v>218</v>
      </c>
      <c r="H18" s="39" t="s">
        <v>219</v>
      </c>
      <c r="I18" s="15" t="s">
        <v>30</v>
      </c>
      <c r="S18">
        <f t="shared" si="0"/>
        <v>3</v>
      </c>
      <c r="U18" t="str">
        <f t="shared" si="1"/>
        <v>Barren Co SD, KY</v>
      </c>
      <c r="V18" t="s">
        <v>57</v>
      </c>
      <c r="W18" t="s">
        <v>58</v>
      </c>
      <c r="X18" s="15" t="s">
        <v>147</v>
      </c>
      <c r="Y18" s="15" t="s">
        <v>148</v>
      </c>
      <c r="Z18" s="15" t="s">
        <v>147</v>
      </c>
      <c r="AA18" s="15" t="s">
        <v>148</v>
      </c>
      <c r="AB18" s="15" t="s">
        <v>220</v>
      </c>
      <c r="AC18" s="15" t="s">
        <v>221</v>
      </c>
      <c r="AD18" s="15" t="s">
        <v>222</v>
      </c>
      <c r="AE18" s="15" t="s">
        <v>155</v>
      </c>
      <c r="AF18" s="15" t="s">
        <v>63</v>
      </c>
      <c r="AG18" s="15" t="s">
        <v>156</v>
      </c>
      <c r="AH18" s="15" t="s">
        <v>223</v>
      </c>
      <c r="AK18" t="str">
        <f t="shared" si="3"/>
        <v>Bourbon Co SD, KY</v>
      </c>
      <c r="AL18" t="s">
        <v>57</v>
      </c>
      <c r="AM18" t="s">
        <v>58</v>
      </c>
      <c r="AN18" s="39" t="s">
        <v>218</v>
      </c>
      <c r="AO18" s="45" t="s">
        <v>219</v>
      </c>
      <c r="AP18" t="s">
        <v>224</v>
      </c>
      <c r="AQ18" t="s">
        <v>225</v>
      </c>
      <c r="AR18" t="s">
        <v>63</v>
      </c>
      <c r="AS18" t="s">
        <v>226</v>
      </c>
      <c r="AT18" t="s">
        <v>227</v>
      </c>
    </row>
    <row r="19" spans="1:46">
      <c r="A19" t="str">
        <f t="shared" si="2"/>
        <v>Bowling Green ISD, KY</v>
      </c>
      <c r="E19" s="39" t="s">
        <v>228</v>
      </c>
      <c r="F19" s="39" t="s">
        <v>229</v>
      </c>
      <c r="G19" s="39" t="s">
        <v>228</v>
      </c>
      <c r="H19" s="39" t="s">
        <v>229</v>
      </c>
      <c r="I19" s="15" t="s">
        <v>30</v>
      </c>
      <c r="S19">
        <f t="shared" si="0"/>
        <v>5</v>
      </c>
      <c r="U19" t="str">
        <f t="shared" si="1"/>
        <v>Barren Co SD, KY</v>
      </c>
      <c r="V19" t="s">
        <v>57</v>
      </c>
      <c r="W19" t="s">
        <v>58</v>
      </c>
      <c r="X19" s="15" t="s">
        <v>147</v>
      </c>
      <c r="Y19" s="15" t="s">
        <v>148</v>
      </c>
      <c r="Z19" s="15" t="s">
        <v>147</v>
      </c>
      <c r="AA19" s="15" t="s">
        <v>148</v>
      </c>
      <c r="AB19" s="15" t="s">
        <v>230</v>
      </c>
      <c r="AC19" s="15" t="s">
        <v>231</v>
      </c>
      <c r="AD19" s="15" t="s">
        <v>232</v>
      </c>
      <c r="AE19" s="15" t="s">
        <v>233</v>
      </c>
      <c r="AF19" s="15" t="s">
        <v>63</v>
      </c>
      <c r="AG19" s="15" t="s">
        <v>234</v>
      </c>
      <c r="AH19" s="15" t="s">
        <v>235</v>
      </c>
      <c r="AK19" t="str">
        <f t="shared" si="3"/>
        <v>Bowling Green ISD, KY</v>
      </c>
      <c r="AL19" t="s">
        <v>57</v>
      </c>
      <c r="AM19" t="s">
        <v>58</v>
      </c>
      <c r="AN19" s="39" t="s">
        <v>228</v>
      </c>
      <c r="AO19" s="45" t="s">
        <v>229</v>
      </c>
      <c r="AP19" t="s">
        <v>236</v>
      </c>
      <c r="AQ19" t="s">
        <v>237</v>
      </c>
      <c r="AR19" t="s">
        <v>63</v>
      </c>
      <c r="AS19" t="s">
        <v>238</v>
      </c>
      <c r="AT19" t="s">
        <v>239</v>
      </c>
    </row>
    <row r="20" spans="1:46">
      <c r="A20" t="str">
        <f t="shared" si="2"/>
        <v>Boyd Co PSD, KY</v>
      </c>
      <c r="E20" s="39" t="s">
        <v>240</v>
      </c>
      <c r="F20" s="39" t="s">
        <v>241</v>
      </c>
      <c r="G20" s="39" t="s">
        <v>240</v>
      </c>
      <c r="H20" s="39" t="s">
        <v>241</v>
      </c>
      <c r="I20" s="15" t="s">
        <v>30</v>
      </c>
      <c r="S20">
        <f t="shared" si="0"/>
        <v>4</v>
      </c>
      <c r="U20" t="str">
        <f t="shared" si="1"/>
        <v>Barren Co SD, KY</v>
      </c>
      <c r="V20" t="s">
        <v>57</v>
      </c>
      <c r="W20" t="s">
        <v>58</v>
      </c>
      <c r="X20" s="15" t="s">
        <v>147</v>
      </c>
      <c r="Y20" s="15" t="s">
        <v>148</v>
      </c>
      <c r="Z20" s="15" t="s">
        <v>147</v>
      </c>
      <c r="AA20" s="15" t="s">
        <v>148</v>
      </c>
      <c r="AB20" s="15" t="s">
        <v>242</v>
      </c>
      <c r="AC20" s="15" t="s">
        <v>243</v>
      </c>
      <c r="AD20" s="15" t="s">
        <v>244</v>
      </c>
      <c r="AE20" s="15" t="s">
        <v>155</v>
      </c>
      <c r="AF20" s="15" t="s">
        <v>63</v>
      </c>
      <c r="AG20" s="15" t="s">
        <v>156</v>
      </c>
      <c r="AH20" s="15" t="s">
        <v>245</v>
      </c>
      <c r="AK20" t="str">
        <f t="shared" si="3"/>
        <v>Boyd Co PSD, KY</v>
      </c>
      <c r="AL20" t="s">
        <v>57</v>
      </c>
      <c r="AM20" t="s">
        <v>58</v>
      </c>
      <c r="AN20" s="39" t="s">
        <v>240</v>
      </c>
      <c r="AO20" s="45" t="s">
        <v>241</v>
      </c>
      <c r="AP20" t="s">
        <v>246</v>
      </c>
      <c r="AQ20" t="s">
        <v>104</v>
      </c>
      <c r="AR20" t="s">
        <v>63</v>
      </c>
      <c r="AS20" t="s">
        <v>152</v>
      </c>
      <c r="AT20" t="s">
        <v>247</v>
      </c>
    </row>
    <row r="21" spans="1:46">
      <c r="A21" t="str">
        <f t="shared" si="2"/>
        <v>Boyle County SD, KY</v>
      </c>
      <c r="E21" s="39" t="s">
        <v>248</v>
      </c>
      <c r="F21" s="39" t="s">
        <v>249</v>
      </c>
      <c r="G21" s="39" t="s">
        <v>248</v>
      </c>
      <c r="H21" s="39" t="s">
        <v>249</v>
      </c>
      <c r="I21" s="15" t="s">
        <v>30</v>
      </c>
      <c r="S21">
        <f t="shared" si="0"/>
        <v>3</v>
      </c>
      <c r="U21" t="str">
        <f t="shared" si="1"/>
        <v>Barren Co SD, KY</v>
      </c>
      <c r="V21" t="s">
        <v>57</v>
      </c>
      <c r="W21" t="s">
        <v>58</v>
      </c>
      <c r="X21" s="15" t="s">
        <v>147</v>
      </c>
      <c r="Y21" s="15" t="s">
        <v>148</v>
      </c>
      <c r="Z21" s="15" t="s">
        <v>147</v>
      </c>
      <c r="AA21" s="15" t="s">
        <v>148</v>
      </c>
      <c r="AB21" s="15" t="s">
        <v>250</v>
      </c>
      <c r="AC21" s="15" t="s">
        <v>251</v>
      </c>
      <c r="AD21" s="15" t="s">
        <v>252</v>
      </c>
      <c r="AE21" s="15" t="s">
        <v>253</v>
      </c>
      <c r="AF21" s="15" t="s">
        <v>63</v>
      </c>
      <c r="AG21" s="15" t="s">
        <v>254</v>
      </c>
      <c r="AH21" s="15" t="s">
        <v>255</v>
      </c>
      <c r="AK21" t="str">
        <f t="shared" si="3"/>
        <v>Boyle County SD, KY</v>
      </c>
      <c r="AL21" t="s">
        <v>57</v>
      </c>
      <c r="AM21" t="s">
        <v>58</v>
      </c>
      <c r="AN21" s="39" t="s">
        <v>248</v>
      </c>
      <c r="AO21" s="45" t="s">
        <v>249</v>
      </c>
      <c r="AP21" t="s">
        <v>256</v>
      </c>
      <c r="AQ21" t="s">
        <v>257</v>
      </c>
      <c r="AR21" t="s">
        <v>63</v>
      </c>
      <c r="AS21" t="s">
        <v>258</v>
      </c>
      <c r="AT21" t="s">
        <v>259</v>
      </c>
    </row>
    <row r="22" spans="1:46">
      <c r="A22" t="str">
        <f t="shared" si="2"/>
        <v>Bracken Co SD, KY</v>
      </c>
      <c r="E22" s="39" t="s">
        <v>260</v>
      </c>
      <c r="F22" s="39" t="s">
        <v>261</v>
      </c>
      <c r="G22" s="39" t="s">
        <v>260</v>
      </c>
      <c r="H22" s="39" t="s">
        <v>261</v>
      </c>
      <c r="I22" s="15" t="s">
        <v>30</v>
      </c>
      <c r="S22">
        <f t="shared" si="0"/>
        <v>1</v>
      </c>
      <c r="U22" t="str">
        <f t="shared" si="1"/>
        <v>Barren Co SD, KY</v>
      </c>
      <c r="V22" t="s">
        <v>57</v>
      </c>
      <c r="W22" t="s">
        <v>58</v>
      </c>
      <c r="X22" s="15" t="s">
        <v>147</v>
      </c>
      <c r="Y22" s="15" t="s">
        <v>148</v>
      </c>
      <c r="Z22" s="15" t="s">
        <v>147</v>
      </c>
      <c r="AA22" s="15" t="s">
        <v>148</v>
      </c>
      <c r="AB22" s="15" t="s">
        <v>262</v>
      </c>
      <c r="AC22" s="15" t="s">
        <v>263</v>
      </c>
      <c r="AD22" s="15" t="s">
        <v>264</v>
      </c>
      <c r="AE22" s="15" t="s">
        <v>155</v>
      </c>
      <c r="AF22" s="15" t="s">
        <v>63</v>
      </c>
      <c r="AG22" s="15" t="s">
        <v>156</v>
      </c>
      <c r="AH22" s="15" t="s">
        <v>265</v>
      </c>
      <c r="AK22" t="str">
        <f t="shared" si="3"/>
        <v>Bracken Co SD, KY</v>
      </c>
      <c r="AL22" t="s">
        <v>57</v>
      </c>
      <c r="AM22" t="s">
        <v>58</v>
      </c>
      <c r="AN22" s="39" t="s">
        <v>260</v>
      </c>
      <c r="AO22" s="45" t="s">
        <v>261</v>
      </c>
      <c r="AP22" t="s">
        <v>266</v>
      </c>
      <c r="AQ22" t="s">
        <v>267</v>
      </c>
      <c r="AR22" t="s">
        <v>63</v>
      </c>
      <c r="AS22" t="s">
        <v>268</v>
      </c>
      <c r="AT22" t="s">
        <v>269</v>
      </c>
    </row>
    <row r="23" spans="1:46">
      <c r="A23" t="str">
        <f t="shared" si="2"/>
        <v>Breathitt Co SD, KY</v>
      </c>
      <c r="E23" s="39" t="s">
        <v>270</v>
      </c>
      <c r="F23" s="39" t="s">
        <v>271</v>
      </c>
      <c r="G23" s="39" t="s">
        <v>270</v>
      </c>
      <c r="H23" s="39" t="s">
        <v>271</v>
      </c>
      <c r="I23" s="15" t="s">
        <v>30</v>
      </c>
      <c r="S23">
        <f t="shared" si="0"/>
        <v>4</v>
      </c>
      <c r="U23" t="str">
        <f t="shared" si="1"/>
        <v>Barren Co SD, KY</v>
      </c>
      <c r="V23" t="s">
        <v>57</v>
      </c>
      <c r="W23" t="s">
        <v>58</v>
      </c>
      <c r="X23" s="15" t="s">
        <v>147</v>
      </c>
      <c r="Y23" s="15" t="s">
        <v>148</v>
      </c>
      <c r="Z23" s="15" t="s">
        <v>147</v>
      </c>
      <c r="AA23" s="15" t="s">
        <v>148</v>
      </c>
      <c r="AB23" s="15" t="s">
        <v>272</v>
      </c>
      <c r="AC23" s="15" t="s">
        <v>273</v>
      </c>
      <c r="AD23" s="15" t="s">
        <v>274</v>
      </c>
      <c r="AE23" s="15" t="s">
        <v>155</v>
      </c>
      <c r="AF23" s="15" t="s">
        <v>63</v>
      </c>
      <c r="AG23" s="15" t="s">
        <v>156</v>
      </c>
      <c r="AH23" s="15" t="s">
        <v>275</v>
      </c>
      <c r="AK23" t="str">
        <f t="shared" si="3"/>
        <v>Breathitt Co SD, KY</v>
      </c>
      <c r="AL23" t="s">
        <v>57</v>
      </c>
      <c r="AM23" t="s">
        <v>58</v>
      </c>
      <c r="AN23" s="39" t="s">
        <v>270</v>
      </c>
      <c r="AO23" s="45" t="s">
        <v>271</v>
      </c>
      <c r="AP23" t="s">
        <v>276</v>
      </c>
      <c r="AQ23" t="s">
        <v>277</v>
      </c>
      <c r="AR23" t="s">
        <v>63</v>
      </c>
      <c r="AS23" t="s">
        <v>278</v>
      </c>
      <c r="AT23" t="s">
        <v>279</v>
      </c>
    </row>
    <row r="24" spans="1:46">
      <c r="A24" t="str">
        <f t="shared" si="2"/>
        <v>Breckinridge Co SD, KY</v>
      </c>
      <c r="E24" s="39" t="s">
        <v>280</v>
      </c>
      <c r="F24" s="39" t="s">
        <v>281</v>
      </c>
      <c r="G24" s="39" t="s">
        <v>280</v>
      </c>
      <c r="H24" s="39" t="s">
        <v>281</v>
      </c>
      <c r="I24" s="15" t="s">
        <v>30</v>
      </c>
      <c r="S24">
        <f t="shared" si="0"/>
        <v>4</v>
      </c>
      <c r="U24" t="str">
        <f t="shared" si="1"/>
        <v>Bath Co SD, KY</v>
      </c>
      <c r="V24" t="s">
        <v>57</v>
      </c>
      <c r="W24" t="s">
        <v>58</v>
      </c>
      <c r="X24" s="15" t="s">
        <v>158</v>
      </c>
      <c r="Y24" s="15" t="s">
        <v>159</v>
      </c>
      <c r="Z24" s="15" t="s">
        <v>158</v>
      </c>
      <c r="AA24" s="15" t="s">
        <v>159</v>
      </c>
      <c r="AB24" s="15" t="s">
        <v>282</v>
      </c>
      <c r="AC24" s="15" t="s">
        <v>283</v>
      </c>
      <c r="AD24" s="15" t="s">
        <v>284</v>
      </c>
      <c r="AE24" s="15" t="s">
        <v>165</v>
      </c>
      <c r="AF24" s="15" t="s">
        <v>63</v>
      </c>
      <c r="AG24" s="15" t="s">
        <v>166</v>
      </c>
      <c r="AH24" s="15" t="s">
        <v>285</v>
      </c>
      <c r="AK24" t="str">
        <f t="shared" si="3"/>
        <v>Breckinridge Co SD, KY</v>
      </c>
      <c r="AL24" t="s">
        <v>57</v>
      </c>
      <c r="AM24" t="s">
        <v>58</v>
      </c>
      <c r="AN24" s="39" t="s">
        <v>280</v>
      </c>
      <c r="AO24" s="45" t="s">
        <v>281</v>
      </c>
      <c r="AP24" t="s">
        <v>286</v>
      </c>
      <c r="AQ24" t="s">
        <v>287</v>
      </c>
      <c r="AR24" t="s">
        <v>63</v>
      </c>
      <c r="AS24" t="s">
        <v>288</v>
      </c>
      <c r="AT24" t="s">
        <v>289</v>
      </c>
    </row>
    <row r="25" spans="1:46">
      <c r="A25" t="str">
        <f t="shared" si="2"/>
        <v>Bullitt Co PSD, KY</v>
      </c>
      <c r="E25" s="39" t="s">
        <v>290</v>
      </c>
      <c r="F25" s="39" t="s">
        <v>291</v>
      </c>
      <c r="G25" s="39" t="s">
        <v>290</v>
      </c>
      <c r="H25" s="39" t="s">
        <v>291</v>
      </c>
      <c r="I25" s="15" t="s">
        <v>30</v>
      </c>
      <c r="S25">
        <f t="shared" si="0"/>
        <v>13</v>
      </c>
      <c r="U25" t="str">
        <f t="shared" si="1"/>
        <v>Bath Co SD, KY</v>
      </c>
      <c r="V25" t="s">
        <v>57</v>
      </c>
      <c r="W25" t="s">
        <v>58</v>
      </c>
      <c r="X25" s="15" t="s">
        <v>158</v>
      </c>
      <c r="Y25" s="15" t="s">
        <v>159</v>
      </c>
      <c r="Z25" s="15" t="s">
        <v>158</v>
      </c>
      <c r="AA25" s="15" t="s">
        <v>159</v>
      </c>
      <c r="AB25" s="15" t="s">
        <v>292</v>
      </c>
      <c r="AC25" s="15" t="s">
        <v>293</v>
      </c>
      <c r="AD25" s="15" t="s">
        <v>294</v>
      </c>
      <c r="AE25" s="15" t="s">
        <v>165</v>
      </c>
      <c r="AF25" s="15" t="s">
        <v>63</v>
      </c>
      <c r="AG25" s="15" t="s">
        <v>166</v>
      </c>
      <c r="AH25" s="15" t="s">
        <v>295</v>
      </c>
      <c r="AK25" s="15" t="s">
        <v>296</v>
      </c>
      <c r="AL25" t="s">
        <v>57</v>
      </c>
      <c r="AM25" t="s">
        <v>58</v>
      </c>
      <c r="AN25" s="39" t="s">
        <v>290</v>
      </c>
      <c r="AO25" s="45" t="s">
        <v>291</v>
      </c>
      <c r="AP25" t="s">
        <v>297</v>
      </c>
      <c r="AQ25" t="s">
        <v>298</v>
      </c>
      <c r="AR25" t="s">
        <v>63</v>
      </c>
      <c r="AS25" t="s">
        <v>299</v>
      </c>
      <c r="AT25" t="s">
        <v>300</v>
      </c>
    </row>
    <row r="26" spans="1:46">
      <c r="A26" t="str">
        <f t="shared" si="2"/>
        <v>Burgin ISD, KY</v>
      </c>
      <c r="E26" s="39" t="s">
        <v>301</v>
      </c>
      <c r="F26" s="39" t="s">
        <v>302</v>
      </c>
      <c r="G26" s="39" t="s">
        <v>301</v>
      </c>
      <c r="H26" s="39" t="s">
        <v>302</v>
      </c>
      <c r="I26" s="15" t="s">
        <v>30</v>
      </c>
      <c r="S26">
        <f t="shared" si="0"/>
        <v>1</v>
      </c>
      <c r="U26" t="str">
        <f t="shared" si="1"/>
        <v>Beechwood ISD, KY</v>
      </c>
      <c r="V26" t="s">
        <v>57</v>
      </c>
      <c r="W26" t="s">
        <v>58</v>
      </c>
      <c r="X26" s="15" t="s">
        <v>168</v>
      </c>
      <c r="Y26" s="15" t="s">
        <v>169</v>
      </c>
      <c r="Z26" s="15" t="s">
        <v>168</v>
      </c>
      <c r="AA26" s="15" t="s">
        <v>169</v>
      </c>
      <c r="AB26" s="15" t="s">
        <v>303</v>
      </c>
      <c r="AC26" s="15" t="s">
        <v>304</v>
      </c>
      <c r="AD26" s="15" t="s">
        <v>305</v>
      </c>
      <c r="AE26" s="15" t="s">
        <v>175</v>
      </c>
      <c r="AF26" s="15" t="s">
        <v>63</v>
      </c>
      <c r="AG26" s="15" t="s">
        <v>176</v>
      </c>
      <c r="AH26" s="15" t="s">
        <v>306</v>
      </c>
      <c r="AK26" t="str">
        <f t="shared" si="3"/>
        <v>Burgin ISD, KY</v>
      </c>
      <c r="AL26" t="s">
        <v>57</v>
      </c>
      <c r="AM26" t="s">
        <v>58</v>
      </c>
      <c r="AN26" s="39" t="s">
        <v>301</v>
      </c>
      <c r="AO26" s="45" t="s">
        <v>302</v>
      </c>
      <c r="AP26" t="s">
        <v>307</v>
      </c>
      <c r="AQ26" t="s">
        <v>308</v>
      </c>
      <c r="AR26" t="s">
        <v>63</v>
      </c>
      <c r="AS26" t="s">
        <v>309</v>
      </c>
      <c r="AT26" t="s">
        <v>310</v>
      </c>
    </row>
    <row r="27" spans="1:46">
      <c r="A27" t="str">
        <f t="shared" si="2"/>
        <v>Butler Co SD, KY</v>
      </c>
      <c r="E27" s="39" t="s">
        <v>311</v>
      </c>
      <c r="F27" s="39" t="s">
        <v>312</v>
      </c>
      <c r="G27" s="39" t="s">
        <v>311</v>
      </c>
      <c r="H27" s="39" t="s">
        <v>312</v>
      </c>
      <c r="I27" s="15" t="s">
        <v>30</v>
      </c>
      <c r="S27">
        <f t="shared" si="0"/>
        <v>2</v>
      </c>
      <c r="U27" t="str">
        <f t="shared" si="1"/>
        <v>Bell Co SD, KY</v>
      </c>
      <c r="V27" t="s">
        <v>57</v>
      </c>
      <c r="W27" t="s">
        <v>58</v>
      </c>
      <c r="X27" s="15" t="s">
        <v>178</v>
      </c>
      <c r="Y27" s="15" t="s">
        <v>179</v>
      </c>
      <c r="Z27" s="15" t="s">
        <v>178</v>
      </c>
      <c r="AA27" s="15" t="s">
        <v>179</v>
      </c>
      <c r="AB27" s="15" t="s">
        <v>313</v>
      </c>
      <c r="AC27" s="15" t="s">
        <v>314</v>
      </c>
      <c r="AD27" s="15" t="s">
        <v>315</v>
      </c>
      <c r="AE27" s="15" t="s">
        <v>184</v>
      </c>
      <c r="AF27" s="15" t="s">
        <v>63</v>
      </c>
      <c r="AG27" s="15" t="s">
        <v>185</v>
      </c>
      <c r="AH27" s="15" t="s">
        <v>316</v>
      </c>
      <c r="AK27" t="str">
        <f t="shared" si="3"/>
        <v>Butler Co SD, KY</v>
      </c>
      <c r="AL27" t="s">
        <v>57</v>
      </c>
      <c r="AM27" t="s">
        <v>58</v>
      </c>
      <c r="AN27" s="39" t="s">
        <v>311</v>
      </c>
      <c r="AO27" s="45" t="s">
        <v>312</v>
      </c>
      <c r="AP27" t="s">
        <v>317</v>
      </c>
      <c r="AQ27" t="s">
        <v>318</v>
      </c>
      <c r="AR27" t="s">
        <v>63</v>
      </c>
      <c r="AS27" t="s">
        <v>319</v>
      </c>
      <c r="AT27" t="s">
        <v>320</v>
      </c>
    </row>
    <row r="28" spans="1:46">
      <c r="A28" t="str">
        <f t="shared" si="2"/>
        <v>Caldwell Co SD, KY</v>
      </c>
      <c r="E28" s="39" t="s">
        <v>321</v>
      </c>
      <c r="F28" s="39" t="s">
        <v>322</v>
      </c>
      <c r="G28" s="39" t="s">
        <v>321</v>
      </c>
      <c r="H28" s="39" t="s">
        <v>322</v>
      </c>
      <c r="I28" s="15" t="s">
        <v>30</v>
      </c>
      <c r="S28">
        <f t="shared" si="0"/>
        <v>1</v>
      </c>
      <c r="U28" t="str">
        <f t="shared" si="1"/>
        <v>Bell Co SD, KY</v>
      </c>
      <c r="V28" t="s">
        <v>57</v>
      </c>
      <c r="W28" t="s">
        <v>58</v>
      </c>
      <c r="X28" s="15" t="s">
        <v>178</v>
      </c>
      <c r="Y28" s="15" t="s">
        <v>179</v>
      </c>
      <c r="Z28" s="15" t="s">
        <v>178</v>
      </c>
      <c r="AA28" s="15" t="s">
        <v>179</v>
      </c>
      <c r="AB28" s="15" t="s">
        <v>323</v>
      </c>
      <c r="AC28" s="15" t="s">
        <v>324</v>
      </c>
      <c r="AD28" s="15" t="s">
        <v>325</v>
      </c>
      <c r="AE28" s="15" t="s">
        <v>326</v>
      </c>
      <c r="AF28" s="15" t="s">
        <v>63</v>
      </c>
      <c r="AG28" s="15" t="s">
        <v>327</v>
      </c>
      <c r="AH28" s="15" t="s">
        <v>328</v>
      </c>
      <c r="AK28" t="str">
        <f t="shared" si="3"/>
        <v>Caldwell Co SD, KY</v>
      </c>
      <c r="AL28" t="s">
        <v>57</v>
      </c>
      <c r="AM28" t="s">
        <v>58</v>
      </c>
      <c r="AN28" s="39" t="s">
        <v>321</v>
      </c>
      <c r="AO28" s="45" t="s">
        <v>322</v>
      </c>
      <c r="AP28" t="s">
        <v>329</v>
      </c>
      <c r="AQ28" t="s">
        <v>330</v>
      </c>
      <c r="AR28" t="s">
        <v>63</v>
      </c>
      <c r="AS28" t="s">
        <v>331</v>
      </c>
      <c r="AT28" t="s">
        <v>332</v>
      </c>
    </row>
    <row r="29" spans="1:46">
      <c r="A29" t="str">
        <f t="shared" si="2"/>
        <v>Calloway Co SD, KY</v>
      </c>
      <c r="E29" s="39" t="s">
        <v>333</v>
      </c>
      <c r="F29" s="39" t="s">
        <v>334</v>
      </c>
      <c r="G29" s="39" t="s">
        <v>333</v>
      </c>
      <c r="H29" s="39" t="s">
        <v>334</v>
      </c>
      <c r="I29" s="15" t="s">
        <v>30</v>
      </c>
      <c r="S29">
        <f t="shared" si="0"/>
        <v>3</v>
      </c>
      <c r="U29" t="str">
        <f t="shared" si="1"/>
        <v>Bell Co SD, KY</v>
      </c>
      <c r="V29" t="s">
        <v>57</v>
      </c>
      <c r="W29" t="s">
        <v>58</v>
      </c>
      <c r="X29" s="15" t="s">
        <v>178</v>
      </c>
      <c r="Y29" s="15" t="s">
        <v>179</v>
      </c>
      <c r="Z29" s="15" t="s">
        <v>178</v>
      </c>
      <c r="AA29" s="15" t="s">
        <v>179</v>
      </c>
      <c r="AB29" s="15" t="s">
        <v>335</v>
      </c>
      <c r="AC29" s="15" t="s">
        <v>336</v>
      </c>
      <c r="AD29" s="15" t="s">
        <v>337</v>
      </c>
      <c r="AE29" s="15" t="s">
        <v>338</v>
      </c>
      <c r="AF29" s="15" t="s">
        <v>63</v>
      </c>
      <c r="AG29" s="15" t="s">
        <v>339</v>
      </c>
      <c r="AH29" s="15" t="e">
        <v>#N/A</v>
      </c>
      <c r="AK29" t="str">
        <f t="shared" si="3"/>
        <v>Calloway Co SD, KY</v>
      </c>
      <c r="AL29" t="s">
        <v>57</v>
      </c>
      <c r="AM29" t="s">
        <v>58</v>
      </c>
      <c r="AN29" s="39" t="s">
        <v>333</v>
      </c>
      <c r="AO29" s="45" t="s">
        <v>334</v>
      </c>
      <c r="AP29" t="s">
        <v>340</v>
      </c>
      <c r="AQ29" t="s">
        <v>341</v>
      </c>
      <c r="AR29" t="s">
        <v>63</v>
      </c>
      <c r="AS29" t="s">
        <v>342</v>
      </c>
      <c r="AT29" t="s">
        <v>343</v>
      </c>
    </row>
    <row r="30" spans="1:46">
      <c r="A30" t="str">
        <f t="shared" si="2"/>
        <v>Campbell Co SD, KY</v>
      </c>
      <c r="E30" s="39" t="s">
        <v>344</v>
      </c>
      <c r="F30" s="39" t="s">
        <v>345</v>
      </c>
      <c r="G30" s="39" t="s">
        <v>344</v>
      </c>
      <c r="H30" s="39" t="s">
        <v>345</v>
      </c>
      <c r="I30" s="15" t="s">
        <v>30</v>
      </c>
      <c r="S30">
        <f t="shared" si="0"/>
        <v>5</v>
      </c>
      <c r="U30" t="str">
        <f t="shared" si="1"/>
        <v>Bell Co SD, KY</v>
      </c>
      <c r="V30" t="s">
        <v>57</v>
      </c>
      <c r="W30" t="s">
        <v>58</v>
      </c>
      <c r="X30" s="15" t="s">
        <v>178</v>
      </c>
      <c r="Y30" s="15" t="s">
        <v>179</v>
      </c>
      <c r="Z30" s="15" t="s">
        <v>178</v>
      </c>
      <c r="AA30" s="15" t="s">
        <v>179</v>
      </c>
      <c r="AB30" s="15" t="s">
        <v>346</v>
      </c>
      <c r="AC30" s="15" t="s">
        <v>347</v>
      </c>
      <c r="AD30" s="15" t="s">
        <v>348</v>
      </c>
      <c r="AE30" s="15" t="s">
        <v>184</v>
      </c>
      <c r="AF30" s="15" t="s">
        <v>63</v>
      </c>
      <c r="AG30" s="15" t="s">
        <v>185</v>
      </c>
      <c r="AH30" s="15" t="s">
        <v>349</v>
      </c>
      <c r="AK30" t="str">
        <f t="shared" si="3"/>
        <v>Campbell Co SD, KY</v>
      </c>
      <c r="AL30" t="s">
        <v>57</v>
      </c>
      <c r="AM30" t="s">
        <v>58</v>
      </c>
      <c r="AN30" s="39" t="s">
        <v>344</v>
      </c>
      <c r="AO30" s="45" t="s">
        <v>345</v>
      </c>
      <c r="AP30" t="s">
        <v>350</v>
      </c>
      <c r="AQ30" t="s">
        <v>351</v>
      </c>
      <c r="AR30" t="s">
        <v>63</v>
      </c>
      <c r="AS30" t="s">
        <v>352</v>
      </c>
      <c r="AT30" t="s">
        <v>353</v>
      </c>
    </row>
    <row r="31" spans="1:46">
      <c r="A31" t="str">
        <f t="shared" si="2"/>
        <v>Campbellsville ISD, KY</v>
      </c>
      <c r="E31" s="39" t="s">
        <v>354</v>
      </c>
      <c r="F31" s="39" t="s">
        <v>355</v>
      </c>
      <c r="G31" s="39" t="s">
        <v>354</v>
      </c>
      <c r="H31" s="39" t="s">
        <v>355</v>
      </c>
      <c r="I31" s="15" t="s">
        <v>30</v>
      </c>
      <c r="S31">
        <f t="shared" si="0"/>
        <v>1</v>
      </c>
      <c r="U31" t="str">
        <f t="shared" si="1"/>
        <v>Bell Co SD, KY</v>
      </c>
      <c r="V31" t="s">
        <v>57</v>
      </c>
      <c r="W31" t="s">
        <v>58</v>
      </c>
      <c r="X31" s="15" t="s">
        <v>178</v>
      </c>
      <c r="Y31" s="15" t="s">
        <v>179</v>
      </c>
      <c r="Z31" s="15" t="s">
        <v>178</v>
      </c>
      <c r="AA31" s="15" t="s">
        <v>179</v>
      </c>
      <c r="AB31" s="15" t="s">
        <v>356</v>
      </c>
      <c r="AC31" s="15" t="s">
        <v>357</v>
      </c>
      <c r="AD31" s="15" t="s">
        <v>358</v>
      </c>
      <c r="AE31" s="15" t="s">
        <v>359</v>
      </c>
      <c r="AF31" s="15" t="s">
        <v>63</v>
      </c>
      <c r="AG31" s="15" t="s">
        <v>360</v>
      </c>
      <c r="AH31" s="15" t="s">
        <v>361</v>
      </c>
      <c r="AK31" t="str">
        <f t="shared" si="3"/>
        <v>Campbellsville ISD, KY</v>
      </c>
      <c r="AL31" t="s">
        <v>57</v>
      </c>
      <c r="AM31" t="s">
        <v>58</v>
      </c>
      <c r="AN31" s="39" t="s">
        <v>354</v>
      </c>
      <c r="AO31" s="45" t="s">
        <v>355</v>
      </c>
      <c r="AP31" t="s">
        <v>362</v>
      </c>
      <c r="AQ31" t="s">
        <v>363</v>
      </c>
      <c r="AR31" t="s">
        <v>63</v>
      </c>
      <c r="AS31" t="s">
        <v>364</v>
      </c>
      <c r="AT31" t="s">
        <v>365</v>
      </c>
    </row>
    <row r="32" spans="1:46">
      <c r="A32" t="str">
        <f t="shared" si="2"/>
        <v>Carlisle Co SD, KY</v>
      </c>
      <c r="E32" s="39" t="s">
        <v>366</v>
      </c>
      <c r="F32" s="39" t="s">
        <v>367</v>
      </c>
      <c r="G32" s="39" t="s">
        <v>366</v>
      </c>
      <c r="H32" s="39" t="s">
        <v>367</v>
      </c>
      <c r="I32" s="15" t="s">
        <v>30</v>
      </c>
      <c r="S32">
        <f t="shared" si="0"/>
        <v>1</v>
      </c>
      <c r="U32" t="str">
        <f t="shared" si="1"/>
        <v>Bell Co SD, KY</v>
      </c>
      <c r="V32" t="s">
        <v>57</v>
      </c>
      <c r="W32" t="s">
        <v>58</v>
      </c>
      <c r="X32" s="15" t="s">
        <v>178</v>
      </c>
      <c r="Y32" s="15" t="s">
        <v>179</v>
      </c>
      <c r="Z32" s="15" t="s">
        <v>178</v>
      </c>
      <c r="AA32" s="15" t="s">
        <v>179</v>
      </c>
      <c r="AB32" s="15" t="s">
        <v>368</v>
      </c>
      <c r="AC32" s="15" t="s">
        <v>369</v>
      </c>
      <c r="AD32" s="15" t="s">
        <v>370</v>
      </c>
      <c r="AE32" s="15" t="s">
        <v>371</v>
      </c>
      <c r="AF32" s="15" t="s">
        <v>63</v>
      </c>
      <c r="AG32" s="15" t="s">
        <v>372</v>
      </c>
      <c r="AH32" s="15" t="s">
        <v>373</v>
      </c>
      <c r="AK32" t="str">
        <f t="shared" si="3"/>
        <v>Carlisle Co SD, KY</v>
      </c>
      <c r="AL32" t="s">
        <v>57</v>
      </c>
      <c r="AM32" t="s">
        <v>58</v>
      </c>
      <c r="AN32" s="39" t="s">
        <v>366</v>
      </c>
      <c r="AO32" s="45" t="s">
        <v>367</v>
      </c>
      <c r="AP32" t="s">
        <v>374</v>
      </c>
      <c r="AQ32" t="s">
        <v>375</v>
      </c>
      <c r="AR32" t="s">
        <v>63</v>
      </c>
      <c r="AS32" t="s">
        <v>376</v>
      </c>
      <c r="AT32" t="s">
        <v>377</v>
      </c>
    </row>
    <row r="33" spans="1:46">
      <c r="A33" t="str">
        <f t="shared" si="2"/>
        <v>Carroll Co SD, KY</v>
      </c>
      <c r="E33" s="39" t="s">
        <v>378</v>
      </c>
      <c r="F33" s="39" t="s">
        <v>379</v>
      </c>
      <c r="G33" s="39" t="s">
        <v>378</v>
      </c>
      <c r="H33" s="39" t="s">
        <v>379</v>
      </c>
      <c r="I33" s="15" t="s">
        <v>30</v>
      </c>
      <c r="S33">
        <f t="shared" si="0"/>
        <v>1</v>
      </c>
      <c r="U33" t="str">
        <f t="shared" si="1"/>
        <v>Bellevue ISD, KY</v>
      </c>
      <c r="V33" t="s">
        <v>57</v>
      </c>
      <c r="W33" t="s">
        <v>58</v>
      </c>
      <c r="X33" s="15" t="s">
        <v>187</v>
      </c>
      <c r="Y33" s="15" t="s">
        <v>188</v>
      </c>
      <c r="Z33" s="15" t="s">
        <v>187</v>
      </c>
      <c r="AA33" s="15" t="s">
        <v>188</v>
      </c>
      <c r="AB33" s="15" t="s">
        <v>380</v>
      </c>
      <c r="AC33" s="15" t="s">
        <v>381</v>
      </c>
      <c r="AD33" s="15" t="s">
        <v>382</v>
      </c>
      <c r="AE33" s="15" t="s">
        <v>194</v>
      </c>
      <c r="AF33" s="15" t="s">
        <v>63</v>
      </c>
      <c r="AG33" s="15" t="s">
        <v>195</v>
      </c>
      <c r="AH33" s="15" t="s">
        <v>383</v>
      </c>
      <c r="AK33" t="str">
        <f t="shared" si="3"/>
        <v>Carroll Co SD, KY</v>
      </c>
      <c r="AL33" t="s">
        <v>57</v>
      </c>
      <c r="AM33" t="s">
        <v>58</v>
      </c>
      <c r="AN33" s="39" t="s">
        <v>378</v>
      </c>
      <c r="AO33" s="45" t="s">
        <v>379</v>
      </c>
      <c r="AP33" t="s">
        <v>384</v>
      </c>
      <c r="AQ33" t="s">
        <v>385</v>
      </c>
      <c r="AR33" t="s">
        <v>63</v>
      </c>
      <c r="AS33" t="s">
        <v>386</v>
      </c>
      <c r="AT33" t="s">
        <v>387</v>
      </c>
    </row>
    <row r="34" spans="1:46">
      <c r="A34" t="str">
        <f t="shared" si="2"/>
        <v>Carter Co SD, KY</v>
      </c>
      <c r="E34" s="39" t="s">
        <v>388</v>
      </c>
      <c r="F34" s="39" t="s">
        <v>389</v>
      </c>
      <c r="G34" s="39" t="s">
        <v>388</v>
      </c>
      <c r="H34" s="39" t="s">
        <v>389</v>
      </c>
      <c r="I34" s="15" t="s">
        <v>30</v>
      </c>
      <c r="S34">
        <f t="shared" ref="S34:S65" si="4">COUNTIF(U:U,A34)</f>
        <v>6</v>
      </c>
      <c r="U34" t="str">
        <f t="shared" si="1"/>
        <v>Berea ISD, KY</v>
      </c>
      <c r="V34" t="s">
        <v>57</v>
      </c>
      <c r="W34" t="s">
        <v>58</v>
      </c>
      <c r="X34" s="15" t="s">
        <v>197</v>
      </c>
      <c r="Y34" s="15" t="s">
        <v>198</v>
      </c>
      <c r="Z34" s="15" t="s">
        <v>197</v>
      </c>
      <c r="AA34" s="15" t="s">
        <v>198</v>
      </c>
      <c r="AB34" s="15" t="s">
        <v>390</v>
      </c>
      <c r="AC34" s="15" t="s">
        <v>391</v>
      </c>
      <c r="AD34" s="15" t="s">
        <v>392</v>
      </c>
      <c r="AE34" s="15" t="s">
        <v>206</v>
      </c>
      <c r="AF34" s="15" t="s">
        <v>63</v>
      </c>
      <c r="AG34" s="15" t="s">
        <v>207</v>
      </c>
      <c r="AH34" s="15" t="s">
        <v>393</v>
      </c>
      <c r="AK34" t="str">
        <f t="shared" si="3"/>
        <v>Carter Co SD, KY</v>
      </c>
      <c r="AL34" t="s">
        <v>57</v>
      </c>
      <c r="AM34" t="s">
        <v>58</v>
      </c>
      <c r="AN34" s="39" t="s">
        <v>388</v>
      </c>
      <c r="AO34" s="45" t="s">
        <v>389</v>
      </c>
      <c r="AP34" t="s">
        <v>394</v>
      </c>
      <c r="AQ34" t="s">
        <v>395</v>
      </c>
      <c r="AR34" t="s">
        <v>63</v>
      </c>
      <c r="AS34" t="s">
        <v>396</v>
      </c>
      <c r="AT34" t="s">
        <v>397</v>
      </c>
    </row>
    <row r="35" spans="1:46">
      <c r="A35" t="str">
        <f t="shared" si="2"/>
        <v>Casey Co SD, KY</v>
      </c>
      <c r="E35" s="39" t="s">
        <v>398</v>
      </c>
      <c r="F35" s="39" t="s">
        <v>399</v>
      </c>
      <c r="G35" s="39" t="s">
        <v>398</v>
      </c>
      <c r="H35" s="39" t="s">
        <v>399</v>
      </c>
      <c r="I35" s="15" t="s">
        <v>30</v>
      </c>
      <c r="S35">
        <f t="shared" si="4"/>
        <v>3</v>
      </c>
      <c r="U35" t="str">
        <f t="shared" si="1"/>
        <v>Boone County SD, KY</v>
      </c>
      <c r="V35" t="s">
        <v>57</v>
      </c>
      <c r="W35" t="s">
        <v>58</v>
      </c>
      <c r="X35" s="15" t="s">
        <v>209</v>
      </c>
      <c r="Y35" s="15" t="s">
        <v>210</v>
      </c>
      <c r="Z35" s="15" t="s">
        <v>209</v>
      </c>
      <c r="AA35" s="15" t="s">
        <v>210</v>
      </c>
      <c r="AB35" s="15" t="s">
        <v>400</v>
      </c>
      <c r="AC35" s="15" t="s">
        <v>401</v>
      </c>
      <c r="AD35" s="15" t="s">
        <v>402</v>
      </c>
      <c r="AE35" s="15" t="s">
        <v>215</v>
      </c>
      <c r="AF35" s="15" t="s">
        <v>63</v>
      </c>
      <c r="AG35" s="15" t="s">
        <v>216</v>
      </c>
      <c r="AH35" s="15" t="s">
        <v>403</v>
      </c>
      <c r="AK35" t="str">
        <f t="shared" si="3"/>
        <v>Casey Co SD, KY</v>
      </c>
      <c r="AL35" t="s">
        <v>57</v>
      </c>
      <c r="AM35" t="s">
        <v>58</v>
      </c>
      <c r="AN35" s="39" t="s">
        <v>398</v>
      </c>
      <c r="AO35" s="45" t="s">
        <v>399</v>
      </c>
      <c r="AP35" t="s">
        <v>404</v>
      </c>
      <c r="AQ35" t="s">
        <v>405</v>
      </c>
      <c r="AR35" t="s">
        <v>63</v>
      </c>
      <c r="AS35" t="s">
        <v>406</v>
      </c>
      <c r="AT35" t="s">
        <v>407</v>
      </c>
    </row>
    <row r="36" spans="1:46" ht="30">
      <c r="A36" t="str">
        <f t="shared" si="2"/>
        <v>Caverna Independent SD, KY</v>
      </c>
      <c r="E36" s="39" t="s">
        <v>408</v>
      </c>
      <c r="F36" s="39" t="s">
        <v>409</v>
      </c>
      <c r="G36" s="39" t="s">
        <v>408</v>
      </c>
      <c r="H36" s="39" t="s">
        <v>409</v>
      </c>
      <c r="I36" s="15" t="s">
        <v>30</v>
      </c>
      <c r="S36">
        <f t="shared" si="4"/>
        <v>1</v>
      </c>
      <c r="U36" t="str">
        <f t="shared" si="1"/>
        <v>Boone County SD, KY</v>
      </c>
      <c r="V36" t="s">
        <v>57</v>
      </c>
      <c r="W36" t="s">
        <v>58</v>
      </c>
      <c r="X36" s="15" t="s">
        <v>209</v>
      </c>
      <c r="Y36" s="15" t="s">
        <v>210</v>
      </c>
      <c r="Z36" s="15" t="s">
        <v>209</v>
      </c>
      <c r="AA36" s="15" t="s">
        <v>210</v>
      </c>
      <c r="AB36" s="15" t="s">
        <v>410</v>
      </c>
      <c r="AC36" s="15" t="s">
        <v>411</v>
      </c>
      <c r="AD36" s="15" t="s">
        <v>412</v>
      </c>
      <c r="AE36" s="15" t="s">
        <v>413</v>
      </c>
      <c r="AF36" s="15" t="s">
        <v>63</v>
      </c>
      <c r="AG36" s="15" t="s">
        <v>414</v>
      </c>
      <c r="AH36" s="15" t="s">
        <v>415</v>
      </c>
      <c r="AK36" t="str">
        <f t="shared" si="3"/>
        <v>Caverna Independent SD, KY</v>
      </c>
      <c r="AL36" t="s">
        <v>57</v>
      </c>
      <c r="AM36" t="s">
        <v>58</v>
      </c>
      <c r="AN36" s="39" t="s">
        <v>408</v>
      </c>
      <c r="AO36" s="45" t="s">
        <v>409</v>
      </c>
      <c r="AP36" t="s">
        <v>416</v>
      </c>
      <c r="AQ36" t="s">
        <v>417</v>
      </c>
      <c r="AR36" t="s">
        <v>63</v>
      </c>
      <c r="AS36" t="s">
        <v>418</v>
      </c>
      <c r="AT36" t="s">
        <v>419</v>
      </c>
    </row>
    <row r="37" spans="1:46">
      <c r="A37" t="str">
        <f t="shared" si="2"/>
        <v>Christian Co PSD, KY</v>
      </c>
      <c r="E37" s="39" t="s">
        <v>420</v>
      </c>
      <c r="F37" s="39" t="s">
        <v>421</v>
      </c>
      <c r="G37" s="39" t="s">
        <v>420</v>
      </c>
      <c r="H37" s="39" t="s">
        <v>421</v>
      </c>
      <c r="I37" s="15" t="s">
        <v>30</v>
      </c>
      <c r="S37">
        <f t="shared" si="4"/>
        <v>9</v>
      </c>
      <c r="U37" t="str">
        <f t="shared" si="1"/>
        <v>Boone County SD, KY</v>
      </c>
      <c r="V37" t="s">
        <v>57</v>
      </c>
      <c r="W37" t="s">
        <v>58</v>
      </c>
      <c r="X37" s="15" t="s">
        <v>209</v>
      </c>
      <c r="Y37" s="15" t="s">
        <v>210</v>
      </c>
      <c r="Z37" s="15" t="s">
        <v>209</v>
      </c>
      <c r="AA37" s="15" t="s">
        <v>210</v>
      </c>
      <c r="AB37" s="15" t="s">
        <v>422</v>
      </c>
      <c r="AC37" s="15" t="s">
        <v>423</v>
      </c>
      <c r="AD37" s="15" t="s">
        <v>424</v>
      </c>
      <c r="AE37" s="15" t="s">
        <v>413</v>
      </c>
      <c r="AF37" s="15" t="s">
        <v>63</v>
      </c>
      <c r="AG37" s="15" t="s">
        <v>414</v>
      </c>
      <c r="AH37" s="15" t="s">
        <v>425</v>
      </c>
      <c r="AK37" t="str">
        <f t="shared" si="3"/>
        <v>Christian Co PSD, KY</v>
      </c>
      <c r="AL37" t="s">
        <v>57</v>
      </c>
      <c r="AM37" t="s">
        <v>58</v>
      </c>
      <c r="AN37" s="39" t="s">
        <v>420</v>
      </c>
      <c r="AO37" s="45" t="s">
        <v>421</v>
      </c>
      <c r="AP37" t="s">
        <v>426</v>
      </c>
      <c r="AQ37" t="s">
        <v>427</v>
      </c>
      <c r="AR37" t="s">
        <v>63</v>
      </c>
      <c r="AS37" t="s">
        <v>428</v>
      </c>
      <c r="AT37" t="s">
        <v>429</v>
      </c>
    </row>
    <row r="38" spans="1:46">
      <c r="A38" t="str">
        <f t="shared" si="2"/>
        <v>Clark Co SD, KY</v>
      </c>
      <c r="E38" s="39" t="s">
        <v>430</v>
      </c>
      <c r="F38" s="39" t="s">
        <v>431</v>
      </c>
      <c r="G38" s="39" t="s">
        <v>430</v>
      </c>
      <c r="H38" s="39" t="s">
        <v>431</v>
      </c>
      <c r="I38" s="15" t="s">
        <v>30</v>
      </c>
      <c r="S38">
        <f t="shared" si="4"/>
        <v>4</v>
      </c>
      <c r="U38" t="str">
        <f t="shared" si="1"/>
        <v>Boone County SD, KY</v>
      </c>
      <c r="V38" t="s">
        <v>57</v>
      </c>
      <c r="W38" t="s">
        <v>58</v>
      </c>
      <c r="X38" s="15" t="s">
        <v>209</v>
      </c>
      <c r="Y38" s="15" t="s">
        <v>210</v>
      </c>
      <c r="Z38" s="15" t="s">
        <v>209</v>
      </c>
      <c r="AA38" s="15" t="s">
        <v>210</v>
      </c>
      <c r="AB38" s="15" t="s">
        <v>432</v>
      </c>
      <c r="AC38" s="15" t="s">
        <v>433</v>
      </c>
      <c r="AD38" s="15" t="s">
        <v>434</v>
      </c>
      <c r="AE38" s="15" t="s">
        <v>435</v>
      </c>
      <c r="AF38" s="15" t="s">
        <v>63</v>
      </c>
      <c r="AG38" s="15" t="s">
        <v>436</v>
      </c>
      <c r="AH38" s="15" t="s">
        <v>437</v>
      </c>
      <c r="AK38" t="str">
        <f t="shared" si="3"/>
        <v>Clark Co SD, KY</v>
      </c>
      <c r="AL38" t="s">
        <v>57</v>
      </c>
      <c r="AM38" t="s">
        <v>58</v>
      </c>
      <c r="AN38" s="39" t="s">
        <v>430</v>
      </c>
      <c r="AO38" s="45" t="s">
        <v>431</v>
      </c>
      <c r="AP38" t="s">
        <v>438</v>
      </c>
      <c r="AQ38" t="s">
        <v>439</v>
      </c>
      <c r="AR38" t="s">
        <v>63</v>
      </c>
      <c r="AS38" t="s">
        <v>440</v>
      </c>
      <c r="AT38" t="s">
        <v>441</v>
      </c>
    </row>
    <row r="39" spans="1:46">
      <c r="A39" t="str">
        <f t="shared" si="2"/>
        <v>Clay Co SD, KY</v>
      </c>
      <c r="E39" s="39" t="s">
        <v>442</v>
      </c>
      <c r="F39" s="39" t="s">
        <v>443</v>
      </c>
      <c r="G39" s="39" t="s">
        <v>442</v>
      </c>
      <c r="H39" s="39" t="s">
        <v>443</v>
      </c>
      <c r="I39" s="15" t="s">
        <v>30</v>
      </c>
      <c r="S39">
        <f t="shared" si="4"/>
        <v>7</v>
      </c>
      <c r="U39" t="str">
        <f t="shared" si="1"/>
        <v>Boone County SD, KY</v>
      </c>
      <c r="V39" t="s">
        <v>57</v>
      </c>
      <c r="W39" t="s">
        <v>58</v>
      </c>
      <c r="X39" s="15" t="s">
        <v>209</v>
      </c>
      <c r="Y39" s="15" t="s">
        <v>210</v>
      </c>
      <c r="Z39" s="15" t="s">
        <v>209</v>
      </c>
      <c r="AA39" s="15" t="s">
        <v>210</v>
      </c>
      <c r="AB39" s="15" t="s">
        <v>444</v>
      </c>
      <c r="AC39" s="15" t="s">
        <v>445</v>
      </c>
      <c r="AD39" s="15" t="s">
        <v>446</v>
      </c>
      <c r="AE39" s="15" t="s">
        <v>215</v>
      </c>
      <c r="AF39" s="15" t="s">
        <v>63</v>
      </c>
      <c r="AG39" s="15" t="s">
        <v>216</v>
      </c>
      <c r="AH39" s="15" t="s">
        <v>447</v>
      </c>
      <c r="AK39" t="str">
        <f t="shared" si="3"/>
        <v>Clay Co SD, KY</v>
      </c>
      <c r="AL39" t="s">
        <v>57</v>
      </c>
      <c r="AM39" t="s">
        <v>58</v>
      </c>
      <c r="AN39" s="39" t="s">
        <v>442</v>
      </c>
      <c r="AO39" s="45" t="s">
        <v>443</v>
      </c>
      <c r="AP39" t="s">
        <v>448</v>
      </c>
      <c r="AQ39" t="s">
        <v>449</v>
      </c>
      <c r="AR39" t="s">
        <v>63</v>
      </c>
      <c r="AS39" t="s">
        <v>450</v>
      </c>
      <c r="AT39" t="s">
        <v>451</v>
      </c>
    </row>
    <row r="40" spans="1:46">
      <c r="A40" t="str">
        <f t="shared" si="2"/>
        <v>Clinton Co SD, KY</v>
      </c>
      <c r="E40" s="39" t="s">
        <v>452</v>
      </c>
      <c r="F40" s="39" t="s">
        <v>453</v>
      </c>
      <c r="G40" s="39" t="s">
        <v>452</v>
      </c>
      <c r="H40" s="39" t="s">
        <v>453</v>
      </c>
      <c r="I40" s="15" t="s">
        <v>30</v>
      </c>
      <c r="S40">
        <f t="shared" si="4"/>
        <v>1</v>
      </c>
      <c r="U40" t="str">
        <f t="shared" si="1"/>
        <v>Boone County SD, KY</v>
      </c>
      <c r="V40" t="s">
        <v>57</v>
      </c>
      <c r="W40" t="s">
        <v>58</v>
      </c>
      <c r="X40" s="15" t="s">
        <v>209</v>
      </c>
      <c r="Y40" s="15" t="s">
        <v>210</v>
      </c>
      <c r="Z40" s="15" t="s">
        <v>209</v>
      </c>
      <c r="AA40" s="15" t="s">
        <v>210</v>
      </c>
      <c r="AB40" s="15" t="s">
        <v>454</v>
      </c>
      <c r="AC40" s="15" t="s">
        <v>455</v>
      </c>
      <c r="AD40" s="15" t="s">
        <v>456</v>
      </c>
      <c r="AE40" s="15" t="s">
        <v>215</v>
      </c>
      <c r="AF40" s="15" t="s">
        <v>63</v>
      </c>
      <c r="AG40" s="15" t="s">
        <v>216</v>
      </c>
      <c r="AH40" s="15" t="s">
        <v>457</v>
      </c>
      <c r="AK40" t="str">
        <f t="shared" si="3"/>
        <v>Clinton Co SD, KY</v>
      </c>
      <c r="AL40" t="s">
        <v>57</v>
      </c>
      <c r="AM40" t="s">
        <v>58</v>
      </c>
      <c r="AN40" s="39" t="s">
        <v>452</v>
      </c>
      <c r="AO40" s="45" t="s">
        <v>453</v>
      </c>
      <c r="AP40" t="s">
        <v>458</v>
      </c>
      <c r="AQ40" t="s">
        <v>459</v>
      </c>
      <c r="AR40" t="s">
        <v>63</v>
      </c>
      <c r="AS40" t="s">
        <v>460</v>
      </c>
      <c r="AT40" t="s">
        <v>461</v>
      </c>
    </row>
    <row r="41" spans="1:46">
      <c r="A41" t="str">
        <f t="shared" si="2"/>
        <v>Cloverport ISD, KY</v>
      </c>
      <c r="E41" s="39" t="s">
        <v>462</v>
      </c>
      <c r="F41" s="39" t="s">
        <v>463</v>
      </c>
      <c r="G41" s="39" t="s">
        <v>462</v>
      </c>
      <c r="H41" s="39" t="s">
        <v>463</v>
      </c>
      <c r="I41" s="15" t="s">
        <v>30</v>
      </c>
      <c r="S41">
        <f t="shared" si="4"/>
        <v>1</v>
      </c>
      <c r="U41" t="str">
        <f t="shared" si="1"/>
        <v>Boone County SD, KY</v>
      </c>
      <c r="V41" t="s">
        <v>57</v>
      </c>
      <c r="W41" t="s">
        <v>58</v>
      </c>
      <c r="X41" s="15" t="s">
        <v>209</v>
      </c>
      <c r="Y41" s="15" t="s">
        <v>210</v>
      </c>
      <c r="Z41" s="15" t="s">
        <v>209</v>
      </c>
      <c r="AA41" s="15" t="s">
        <v>210</v>
      </c>
      <c r="AB41" s="15" t="s">
        <v>464</v>
      </c>
      <c r="AC41" s="15" t="s">
        <v>465</v>
      </c>
      <c r="AD41" s="15" t="s">
        <v>466</v>
      </c>
      <c r="AE41" s="15" t="s">
        <v>215</v>
      </c>
      <c r="AF41" s="15" t="s">
        <v>63</v>
      </c>
      <c r="AG41" s="15" t="s">
        <v>216</v>
      </c>
      <c r="AH41" s="15" t="s">
        <v>467</v>
      </c>
      <c r="AK41" t="str">
        <f t="shared" si="3"/>
        <v>Cloverport ISD, KY</v>
      </c>
      <c r="AL41" t="s">
        <v>57</v>
      </c>
      <c r="AM41" t="s">
        <v>58</v>
      </c>
      <c r="AN41" s="39" t="s">
        <v>462</v>
      </c>
      <c r="AO41" s="45" t="s">
        <v>463</v>
      </c>
      <c r="AP41" t="s">
        <v>468</v>
      </c>
      <c r="AQ41" t="s">
        <v>469</v>
      </c>
      <c r="AR41" t="s">
        <v>63</v>
      </c>
      <c r="AS41" t="s">
        <v>470</v>
      </c>
      <c r="AT41" t="e">
        <v>#N/A</v>
      </c>
    </row>
    <row r="42" spans="1:46" ht="45">
      <c r="A42" t="str">
        <f t="shared" si="2"/>
        <v>Corbin Independent Schools, KY</v>
      </c>
      <c r="E42" s="39" t="s">
        <v>471</v>
      </c>
      <c r="F42" s="39" t="s">
        <v>472</v>
      </c>
      <c r="G42" s="39" t="s">
        <v>471</v>
      </c>
      <c r="H42" s="39" t="s">
        <v>472</v>
      </c>
      <c r="I42" s="15" t="s">
        <v>30</v>
      </c>
      <c r="S42">
        <f t="shared" si="4"/>
        <v>1</v>
      </c>
      <c r="U42" t="str">
        <f t="shared" si="1"/>
        <v>Boone County SD, KY</v>
      </c>
      <c r="V42" t="s">
        <v>57</v>
      </c>
      <c r="W42" t="s">
        <v>58</v>
      </c>
      <c r="X42" s="15" t="s">
        <v>209</v>
      </c>
      <c r="Y42" s="15" t="s">
        <v>210</v>
      </c>
      <c r="Z42" s="15" t="s">
        <v>209</v>
      </c>
      <c r="AA42" s="15" t="s">
        <v>210</v>
      </c>
      <c r="AB42" s="15" t="s">
        <v>473</v>
      </c>
      <c r="AC42" s="15" t="s">
        <v>474</v>
      </c>
      <c r="AD42" s="15" t="s">
        <v>475</v>
      </c>
      <c r="AE42" s="15" t="s">
        <v>476</v>
      </c>
      <c r="AF42" s="15" t="s">
        <v>63</v>
      </c>
      <c r="AG42" s="15" t="s">
        <v>477</v>
      </c>
      <c r="AH42" s="15" t="s">
        <v>478</v>
      </c>
      <c r="AK42" t="str">
        <f t="shared" si="3"/>
        <v>Corbin Independent Schools, KY</v>
      </c>
      <c r="AL42" t="s">
        <v>57</v>
      </c>
      <c r="AM42" t="s">
        <v>58</v>
      </c>
      <c r="AN42" s="39" t="s">
        <v>471</v>
      </c>
      <c r="AO42" s="45" t="s">
        <v>472</v>
      </c>
      <c r="AP42" t="s">
        <v>479</v>
      </c>
      <c r="AQ42" t="s">
        <v>480</v>
      </c>
      <c r="AR42" t="s">
        <v>63</v>
      </c>
      <c r="AS42" t="s">
        <v>481</v>
      </c>
      <c r="AT42" t="s">
        <v>482</v>
      </c>
    </row>
    <row r="43" spans="1:46" ht="45">
      <c r="A43" t="str">
        <f t="shared" si="2"/>
        <v>Covington Independent Pub Schls, KY</v>
      </c>
      <c r="E43" s="39" t="s">
        <v>483</v>
      </c>
      <c r="F43" s="39" t="s">
        <v>484</v>
      </c>
      <c r="G43" s="39" t="s">
        <v>483</v>
      </c>
      <c r="H43" s="39" t="s">
        <v>484</v>
      </c>
      <c r="I43" s="15" t="s">
        <v>30</v>
      </c>
      <c r="S43">
        <f t="shared" si="4"/>
        <v>5</v>
      </c>
      <c r="U43" t="str">
        <f t="shared" si="1"/>
        <v>Boone County SD, KY</v>
      </c>
      <c r="V43" t="s">
        <v>57</v>
      </c>
      <c r="W43" t="s">
        <v>58</v>
      </c>
      <c r="X43" s="15" t="s">
        <v>209</v>
      </c>
      <c r="Y43" s="15" t="s">
        <v>210</v>
      </c>
      <c r="Z43" s="15" t="s">
        <v>209</v>
      </c>
      <c r="AA43" s="15" t="s">
        <v>210</v>
      </c>
      <c r="AB43" s="15" t="s">
        <v>485</v>
      </c>
      <c r="AC43" s="15" t="s">
        <v>486</v>
      </c>
      <c r="AD43" s="15" t="s">
        <v>487</v>
      </c>
      <c r="AE43" s="15" t="s">
        <v>476</v>
      </c>
      <c r="AF43" s="15" t="s">
        <v>63</v>
      </c>
      <c r="AG43" s="15" t="s">
        <v>477</v>
      </c>
      <c r="AH43" s="15" t="s">
        <v>488</v>
      </c>
      <c r="AK43" t="str">
        <f t="shared" si="3"/>
        <v>Covington Independent Pub Schls, KY</v>
      </c>
      <c r="AL43" t="s">
        <v>57</v>
      </c>
      <c r="AM43" t="s">
        <v>58</v>
      </c>
      <c r="AN43" s="39" t="s">
        <v>483</v>
      </c>
      <c r="AO43" s="45" t="s">
        <v>484</v>
      </c>
      <c r="AP43" t="s">
        <v>489</v>
      </c>
      <c r="AQ43" t="s">
        <v>490</v>
      </c>
      <c r="AR43" t="s">
        <v>63</v>
      </c>
      <c r="AS43" t="s">
        <v>491</v>
      </c>
      <c r="AT43" t="s">
        <v>492</v>
      </c>
    </row>
    <row r="44" spans="1:46">
      <c r="A44" t="str">
        <f t="shared" si="2"/>
        <v>Crittenden Co SD, KY</v>
      </c>
      <c r="E44" s="39" t="s">
        <v>493</v>
      </c>
      <c r="F44" s="39" t="s">
        <v>494</v>
      </c>
      <c r="G44" s="39" t="s">
        <v>493</v>
      </c>
      <c r="H44" s="39" t="s">
        <v>494</v>
      </c>
      <c r="I44" s="15" t="s">
        <v>30</v>
      </c>
      <c r="S44">
        <f t="shared" si="4"/>
        <v>1</v>
      </c>
      <c r="U44" t="str">
        <f t="shared" si="1"/>
        <v>Boone County SD, KY</v>
      </c>
      <c r="V44" t="s">
        <v>57</v>
      </c>
      <c r="W44" t="s">
        <v>58</v>
      </c>
      <c r="X44" s="15" t="s">
        <v>209</v>
      </c>
      <c r="Y44" s="15" t="s">
        <v>210</v>
      </c>
      <c r="Z44" s="15" t="s">
        <v>209</v>
      </c>
      <c r="AA44" s="15" t="s">
        <v>210</v>
      </c>
      <c r="AB44" s="15" t="s">
        <v>495</v>
      </c>
      <c r="AC44" s="15" t="s">
        <v>496</v>
      </c>
      <c r="AD44" s="15" t="s">
        <v>497</v>
      </c>
      <c r="AE44" s="15" t="s">
        <v>435</v>
      </c>
      <c r="AF44" s="15" t="s">
        <v>63</v>
      </c>
      <c r="AG44" s="15" t="s">
        <v>436</v>
      </c>
      <c r="AH44" s="15" t="s">
        <v>498</v>
      </c>
      <c r="AK44" t="str">
        <f t="shared" si="3"/>
        <v>Crittenden Co SD, KY</v>
      </c>
      <c r="AL44" t="s">
        <v>57</v>
      </c>
      <c r="AM44" t="s">
        <v>58</v>
      </c>
      <c r="AN44" s="39" t="s">
        <v>493</v>
      </c>
      <c r="AO44" s="45" t="s">
        <v>494</v>
      </c>
      <c r="AP44" t="s">
        <v>499</v>
      </c>
      <c r="AQ44" t="s">
        <v>500</v>
      </c>
      <c r="AR44" t="s">
        <v>63</v>
      </c>
      <c r="AS44" t="s">
        <v>501</v>
      </c>
      <c r="AT44" t="s">
        <v>502</v>
      </c>
    </row>
    <row r="45" spans="1:46">
      <c r="A45" t="str">
        <f t="shared" si="2"/>
        <v>Cumberland Co SD, KY</v>
      </c>
      <c r="E45" s="39" t="s">
        <v>503</v>
      </c>
      <c r="F45" s="39" t="s">
        <v>504</v>
      </c>
      <c r="G45" s="39" t="s">
        <v>503</v>
      </c>
      <c r="H45" s="39" t="s">
        <v>504</v>
      </c>
      <c r="I45" s="15" t="s">
        <v>30</v>
      </c>
      <c r="S45">
        <f t="shared" si="4"/>
        <v>1</v>
      </c>
      <c r="U45" t="str">
        <f t="shared" si="1"/>
        <v>Boone County SD, KY</v>
      </c>
      <c r="V45" t="s">
        <v>57</v>
      </c>
      <c r="W45" t="s">
        <v>58</v>
      </c>
      <c r="X45" s="15" t="s">
        <v>209</v>
      </c>
      <c r="Y45" s="15" t="s">
        <v>210</v>
      </c>
      <c r="Z45" s="15" t="s">
        <v>209</v>
      </c>
      <c r="AA45" s="15" t="s">
        <v>210</v>
      </c>
      <c r="AB45" s="15" t="s">
        <v>505</v>
      </c>
      <c r="AC45" s="15" t="s">
        <v>506</v>
      </c>
      <c r="AD45" s="15" t="s">
        <v>507</v>
      </c>
      <c r="AE45" s="15" t="s">
        <v>215</v>
      </c>
      <c r="AF45" s="15" t="s">
        <v>63</v>
      </c>
      <c r="AG45" s="15" t="s">
        <v>216</v>
      </c>
      <c r="AH45" s="15" t="s">
        <v>508</v>
      </c>
      <c r="AK45" t="str">
        <f t="shared" si="3"/>
        <v>Cumberland Co SD, KY</v>
      </c>
      <c r="AL45" t="s">
        <v>57</v>
      </c>
      <c r="AM45" t="s">
        <v>58</v>
      </c>
      <c r="AN45" s="39" t="s">
        <v>503</v>
      </c>
      <c r="AO45" s="45" t="s">
        <v>504</v>
      </c>
      <c r="AP45" t="s">
        <v>509</v>
      </c>
      <c r="AQ45" t="s">
        <v>510</v>
      </c>
      <c r="AR45" t="s">
        <v>63</v>
      </c>
      <c r="AS45" t="s">
        <v>511</v>
      </c>
      <c r="AT45" t="s">
        <v>512</v>
      </c>
    </row>
    <row r="46" spans="1:46">
      <c r="A46" t="str">
        <f t="shared" si="2"/>
        <v>Danville ISD, KY</v>
      </c>
      <c r="E46" s="39" t="s">
        <v>513</v>
      </c>
      <c r="F46" s="39" t="s">
        <v>514</v>
      </c>
      <c r="G46" s="39" t="s">
        <v>513</v>
      </c>
      <c r="H46" s="39" t="s">
        <v>514</v>
      </c>
      <c r="I46" s="15" t="s">
        <v>30</v>
      </c>
      <c r="S46">
        <f t="shared" si="4"/>
        <v>1</v>
      </c>
      <c r="U46" t="str">
        <f t="shared" si="1"/>
        <v>Boone County SD, KY</v>
      </c>
      <c r="V46" t="s">
        <v>57</v>
      </c>
      <c r="W46" t="s">
        <v>58</v>
      </c>
      <c r="X46" s="15" t="s">
        <v>209</v>
      </c>
      <c r="Y46" s="15" t="s">
        <v>210</v>
      </c>
      <c r="Z46" s="15" t="s">
        <v>209</v>
      </c>
      <c r="AA46" s="15" t="s">
        <v>210</v>
      </c>
      <c r="AB46" s="15" t="s">
        <v>515</v>
      </c>
      <c r="AC46" s="15" t="s">
        <v>516</v>
      </c>
      <c r="AD46" s="15" t="s">
        <v>517</v>
      </c>
      <c r="AE46" s="15" t="s">
        <v>476</v>
      </c>
      <c r="AF46" s="15" t="s">
        <v>63</v>
      </c>
      <c r="AG46" s="15" t="s">
        <v>477</v>
      </c>
      <c r="AH46" s="15" t="s">
        <v>518</v>
      </c>
      <c r="AK46" t="str">
        <f t="shared" si="3"/>
        <v>Danville ISD, KY</v>
      </c>
      <c r="AL46" t="s">
        <v>57</v>
      </c>
      <c r="AM46" t="s">
        <v>58</v>
      </c>
      <c r="AN46" s="39" t="s">
        <v>513</v>
      </c>
      <c r="AO46" s="45" t="s">
        <v>514</v>
      </c>
      <c r="AP46" t="s">
        <v>519</v>
      </c>
      <c r="AQ46" t="s">
        <v>257</v>
      </c>
      <c r="AR46" t="s">
        <v>63</v>
      </c>
      <c r="AS46" t="s">
        <v>258</v>
      </c>
      <c r="AT46" t="s">
        <v>520</v>
      </c>
    </row>
    <row r="47" spans="1:46">
      <c r="A47" t="str">
        <f t="shared" si="2"/>
        <v>Daviess Co PSD, KY</v>
      </c>
      <c r="E47" s="39" t="s">
        <v>521</v>
      </c>
      <c r="F47" s="39" t="s">
        <v>522</v>
      </c>
      <c r="G47" s="39" t="s">
        <v>521</v>
      </c>
      <c r="H47" s="39" t="s">
        <v>522</v>
      </c>
      <c r="I47" s="15" t="s">
        <v>30</v>
      </c>
      <c r="S47">
        <f t="shared" si="4"/>
        <v>12</v>
      </c>
      <c r="U47" t="str">
        <f t="shared" si="1"/>
        <v>Boone County SD, KY</v>
      </c>
      <c r="V47" t="s">
        <v>57</v>
      </c>
      <c r="W47" t="s">
        <v>58</v>
      </c>
      <c r="X47" s="15" t="s">
        <v>209</v>
      </c>
      <c r="Y47" s="15" t="s">
        <v>210</v>
      </c>
      <c r="Z47" s="15" t="s">
        <v>209</v>
      </c>
      <c r="AA47" s="15" t="s">
        <v>210</v>
      </c>
      <c r="AB47" s="15" t="s">
        <v>523</v>
      </c>
      <c r="AC47" s="15" t="s">
        <v>524</v>
      </c>
      <c r="AD47" s="15" t="s">
        <v>525</v>
      </c>
      <c r="AE47" s="15" t="s">
        <v>526</v>
      </c>
      <c r="AF47" s="15" t="s">
        <v>63</v>
      </c>
      <c r="AG47" s="15" t="s">
        <v>527</v>
      </c>
      <c r="AH47" s="15" t="s">
        <v>528</v>
      </c>
      <c r="AK47" t="str">
        <f t="shared" si="3"/>
        <v>Daviess Co PSD, KY</v>
      </c>
      <c r="AL47" t="s">
        <v>57</v>
      </c>
      <c r="AM47" t="s">
        <v>58</v>
      </c>
      <c r="AN47" s="39" t="s">
        <v>521</v>
      </c>
      <c r="AO47" s="45" t="s">
        <v>522</v>
      </c>
      <c r="AP47" t="s">
        <v>529</v>
      </c>
      <c r="AQ47" t="s">
        <v>530</v>
      </c>
      <c r="AR47" t="s">
        <v>63</v>
      </c>
      <c r="AS47" t="s">
        <v>531</v>
      </c>
      <c r="AT47" t="e">
        <v>#N/A</v>
      </c>
    </row>
    <row r="48" spans="1:46" ht="30">
      <c r="A48" t="str">
        <f t="shared" si="2"/>
        <v>Dawson Springs ISD, KY</v>
      </c>
      <c r="E48" s="39" t="s">
        <v>532</v>
      </c>
      <c r="F48" s="39" t="s">
        <v>533</v>
      </c>
      <c r="G48" s="39" t="s">
        <v>532</v>
      </c>
      <c r="H48" s="39" t="s">
        <v>533</v>
      </c>
      <c r="I48" s="15" t="s">
        <v>30</v>
      </c>
      <c r="S48">
        <f t="shared" si="4"/>
        <v>1</v>
      </c>
      <c r="U48" t="str">
        <f t="shared" si="1"/>
        <v>Boone County SD, KY</v>
      </c>
      <c r="V48" t="s">
        <v>57</v>
      </c>
      <c r="W48" t="s">
        <v>58</v>
      </c>
      <c r="X48" s="15" t="s">
        <v>209</v>
      </c>
      <c r="Y48" s="15" t="s">
        <v>210</v>
      </c>
      <c r="Z48" s="15" t="s">
        <v>209</v>
      </c>
      <c r="AA48" s="15" t="s">
        <v>210</v>
      </c>
      <c r="AB48" s="15" t="s">
        <v>534</v>
      </c>
      <c r="AC48" s="15" t="s">
        <v>535</v>
      </c>
      <c r="AD48" s="15" t="s">
        <v>536</v>
      </c>
      <c r="AE48" s="15" t="s">
        <v>413</v>
      </c>
      <c r="AF48" s="15" t="s">
        <v>63</v>
      </c>
      <c r="AG48" s="15" t="s">
        <v>414</v>
      </c>
      <c r="AH48" s="15" t="s">
        <v>537</v>
      </c>
      <c r="AK48" t="str">
        <f t="shared" si="3"/>
        <v>Dawson Springs ISD, KY</v>
      </c>
      <c r="AL48" t="s">
        <v>57</v>
      </c>
      <c r="AM48" t="s">
        <v>58</v>
      </c>
      <c r="AN48" s="39" t="s">
        <v>532</v>
      </c>
      <c r="AO48" s="45" t="s">
        <v>533</v>
      </c>
      <c r="AP48" t="s">
        <v>538</v>
      </c>
      <c r="AQ48" t="s">
        <v>539</v>
      </c>
      <c r="AR48" t="s">
        <v>63</v>
      </c>
      <c r="AS48" t="s">
        <v>540</v>
      </c>
      <c r="AT48" t="s">
        <v>541</v>
      </c>
    </row>
    <row r="49" spans="1:46">
      <c r="A49" t="str">
        <f t="shared" si="2"/>
        <v>Dayton ISD, KY</v>
      </c>
      <c r="E49" s="39" t="s">
        <v>542</v>
      </c>
      <c r="F49" s="39" t="s">
        <v>543</v>
      </c>
      <c r="G49" s="39" t="s">
        <v>542</v>
      </c>
      <c r="H49" s="39" t="s">
        <v>543</v>
      </c>
      <c r="I49" s="15" t="s">
        <v>30</v>
      </c>
      <c r="S49">
        <f t="shared" si="4"/>
        <v>1</v>
      </c>
      <c r="U49" t="str">
        <f t="shared" si="1"/>
        <v>Boone County SD, KY</v>
      </c>
      <c r="V49" t="s">
        <v>57</v>
      </c>
      <c r="W49" t="s">
        <v>58</v>
      </c>
      <c r="X49" s="15" t="s">
        <v>209</v>
      </c>
      <c r="Y49" s="15" t="s">
        <v>210</v>
      </c>
      <c r="Z49" s="15" t="s">
        <v>209</v>
      </c>
      <c r="AA49" s="15" t="s">
        <v>210</v>
      </c>
      <c r="AB49" s="15" t="s">
        <v>544</v>
      </c>
      <c r="AC49" s="15" t="s">
        <v>545</v>
      </c>
      <c r="AD49" s="15" t="s">
        <v>546</v>
      </c>
      <c r="AE49" s="15" t="s">
        <v>435</v>
      </c>
      <c r="AF49" s="15" t="s">
        <v>63</v>
      </c>
      <c r="AG49" s="15" t="s">
        <v>436</v>
      </c>
      <c r="AH49" s="15" t="s">
        <v>547</v>
      </c>
      <c r="AK49" t="str">
        <f t="shared" si="3"/>
        <v>Dayton ISD, KY</v>
      </c>
      <c r="AL49" t="s">
        <v>57</v>
      </c>
      <c r="AM49" t="s">
        <v>58</v>
      </c>
      <c r="AN49" s="39" t="s">
        <v>542</v>
      </c>
      <c r="AO49" s="45" t="s">
        <v>543</v>
      </c>
      <c r="AP49" t="s">
        <v>548</v>
      </c>
      <c r="AQ49" t="s">
        <v>549</v>
      </c>
      <c r="AR49" t="s">
        <v>63</v>
      </c>
      <c r="AS49" t="s">
        <v>550</v>
      </c>
      <c r="AT49" t="s">
        <v>551</v>
      </c>
    </row>
    <row r="50" spans="1:46">
      <c r="A50" t="str">
        <f t="shared" si="2"/>
        <v>East Bernstadt ISD, KY</v>
      </c>
      <c r="E50" s="39" t="s">
        <v>552</v>
      </c>
      <c r="F50" s="39" t="s">
        <v>553</v>
      </c>
      <c r="G50" s="39" t="s">
        <v>552</v>
      </c>
      <c r="H50" s="39" t="s">
        <v>553</v>
      </c>
      <c r="I50" s="15" t="s">
        <v>30</v>
      </c>
      <c r="S50">
        <f t="shared" si="4"/>
        <v>1</v>
      </c>
      <c r="U50" t="str">
        <f t="shared" si="1"/>
        <v>Bourbon Co SD, KY</v>
      </c>
      <c r="V50" t="s">
        <v>57</v>
      </c>
      <c r="W50" t="s">
        <v>58</v>
      </c>
      <c r="X50" s="15" t="s">
        <v>218</v>
      </c>
      <c r="Y50" s="15" t="s">
        <v>219</v>
      </c>
      <c r="Z50" s="15" t="s">
        <v>218</v>
      </c>
      <c r="AA50" s="15" t="s">
        <v>219</v>
      </c>
      <c r="AB50" s="15" t="s">
        <v>554</v>
      </c>
      <c r="AC50" s="15" t="s">
        <v>555</v>
      </c>
      <c r="AD50" s="15" t="s">
        <v>556</v>
      </c>
      <c r="AE50" s="15" t="s">
        <v>225</v>
      </c>
      <c r="AF50" s="15" t="s">
        <v>63</v>
      </c>
      <c r="AG50" s="15" t="s">
        <v>226</v>
      </c>
      <c r="AH50" s="15" t="s">
        <v>557</v>
      </c>
      <c r="AK50" t="str">
        <f t="shared" si="3"/>
        <v>East Bernstadt ISD, KY</v>
      </c>
      <c r="AL50" t="s">
        <v>57</v>
      </c>
      <c r="AM50" t="s">
        <v>58</v>
      </c>
      <c r="AN50" s="39" t="s">
        <v>552</v>
      </c>
      <c r="AO50" s="45" t="s">
        <v>553</v>
      </c>
      <c r="AP50" t="s">
        <v>558</v>
      </c>
      <c r="AQ50" t="s">
        <v>559</v>
      </c>
      <c r="AR50" t="s">
        <v>63</v>
      </c>
      <c r="AS50" t="s">
        <v>560</v>
      </c>
      <c r="AT50" t="s">
        <v>561</v>
      </c>
    </row>
    <row r="51" spans="1:46">
      <c r="A51" t="str">
        <f t="shared" si="2"/>
        <v>Edmonson Co SD, KY</v>
      </c>
      <c r="E51" s="39" t="s">
        <v>562</v>
      </c>
      <c r="F51" s="39" t="s">
        <v>563</v>
      </c>
      <c r="G51" s="39" t="s">
        <v>562</v>
      </c>
      <c r="H51" s="39" t="s">
        <v>563</v>
      </c>
      <c r="I51" s="15" t="s">
        <v>30</v>
      </c>
      <c r="S51">
        <f t="shared" si="4"/>
        <v>2</v>
      </c>
      <c r="U51" t="str">
        <f t="shared" si="1"/>
        <v>Bourbon Co SD, KY</v>
      </c>
      <c r="V51" t="s">
        <v>57</v>
      </c>
      <c r="W51" t="s">
        <v>58</v>
      </c>
      <c r="X51" s="15" t="s">
        <v>218</v>
      </c>
      <c r="Y51" s="15" t="s">
        <v>219</v>
      </c>
      <c r="Z51" s="15" t="s">
        <v>218</v>
      </c>
      <c r="AA51" s="15" t="s">
        <v>219</v>
      </c>
      <c r="AB51" s="15" t="s">
        <v>564</v>
      </c>
      <c r="AC51" s="15" t="s">
        <v>565</v>
      </c>
      <c r="AD51" s="15" t="s">
        <v>566</v>
      </c>
      <c r="AE51" s="15" t="s">
        <v>225</v>
      </c>
      <c r="AF51" s="15" t="s">
        <v>63</v>
      </c>
      <c r="AG51" s="15" t="s">
        <v>226</v>
      </c>
      <c r="AH51" s="15" t="s">
        <v>567</v>
      </c>
      <c r="AK51" t="str">
        <f t="shared" si="3"/>
        <v>Edmonson Co SD, KY</v>
      </c>
      <c r="AL51" t="s">
        <v>57</v>
      </c>
      <c r="AM51" t="s">
        <v>58</v>
      </c>
      <c r="AN51" s="39" t="s">
        <v>562</v>
      </c>
      <c r="AO51" s="45" t="s">
        <v>563</v>
      </c>
      <c r="AP51" t="s">
        <v>568</v>
      </c>
      <c r="AQ51" t="s">
        <v>569</v>
      </c>
      <c r="AR51" t="s">
        <v>63</v>
      </c>
      <c r="AS51" t="s">
        <v>570</v>
      </c>
      <c r="AT51" t="e">
        <v>#N/A</v>
      </c>
    </row>
    <row r="52" spans="1:46">
      <c r="A52" t="str">
        <f t="shared" si="2"/>
        <v>Elizabethtown ISD, KY</v>
      </c>
      <c r="E52" s="39" t="s">
        <v>571</v>
      </c>
      <c r="F52" s="39" t="s">
        <v>572</v>
      </c>
      <c r="G52" s="39" t="s">
        <v>571</v>
      </c>
      <c r="H52" s="39" t="s">
        <v>572</v>
      </c>
      <c r="I52" s="15" t="s">
        <v>30</v>
      </c>
      <c r="S52">
        <f t="shared" si="4"/>
        <v>1</v>
      </c>
      <c r="U52" t="str">
        <f t="shared" si="1"/>
        <v>Bourbon Co SD, KY</v>
      </c>
      <c r="V52" t="s">
        <v>57</v>
      </c>
      <c r="W52" t="s">
        <v>58</v>
      </c>
      <c r="X52" s="15" t="s">
        <v>218</v>
      </c>
      <c r="Y52" s="15" t="s">
        <v>219</v>
      </c>
      <c r="Z52" s="15" t="s">
        <v>218</v>
      </c>
      <c r="AA52" s="15" t="s">
        <v>219</v>
      </c>
      <c r="AB52" s="15" t="s">
        <v>573</v>
      </c>
      <c r="AC52" s="15" t="s">
        <v>574</v>
      </c>
      <c r="AD52" s="15" t="s">
        <v>575</v>
      </c>
      <c r="AE52" s="15" t="s">
        <v>576</v>
      </c>
      <c r="AF52" s="15" t="s">
        <v>63</v>
      </c>
      <c r="AG52" s="15" t="s">
        <v>577</v>
      </c>
      <c r="AH52" s="15" t="e">
        <v>#N/A</v>
      </c>
      <c r="AK52" t="str">
        <f t="shared" si="3"/>
        <v>Elizabethtown ISD, KY</v>
      </c>
      <c r="AL52" t="s">
        <v>57</v>
      </c>
      <c r="AM52" t="s">
        <v>58</v>
      </c>
      <c r="AN52" s="39" t="s">
        <v>571</v>
      </c>
      <c r="AO52" s="45" t="s">
        <v>572</v>
      </c>
      <c r="AP52" t="s">
        <v>578</v>
      </c>
      <c r="AQ52" t="s">
        <v>579</v>
      </c>
      <c r="AR52" t="s">
        <v>63</v>
      </c>
      <c r="AS52" t="s">
        <v>580</v>
      </c>
      <c r="AT52" t="s">
        <v>581</v>
      </c>
    </row>
    <row r="53" spans="1:46">
      <c r="A53" t="str">
        <f t="shared" si="2"/>
        <v>Elliott Co SD, KY</v>
      </c>
      <c r="E53" s="39" t="s">
        <v>582</v>
      </c>
      <c r="F53" s="39" t="s">
        <v>583</v>
      </c>
      <c r="G53" s="39" t="s">
        <v>582</v>
      </c>
      <c r="H53" s="39" t="s">
        <v>583</v>
      </c>
      <c r="I53" s="15" t="s">
        <v>30</v>
      </c>
      <c r="S53">
        <f t="shared" si="4"/>
        <v>1</v>
      </c>
      <c r="U53" t="str">
        <f t="shared" si="1"/>
        <v>Bowling Green ISD, KY</v>
      </c>
      <c r="V53" t="s">
        <v>57</v>
      </c>
      <c r="W53" t="s">
        <v>58</v>
      </c>
      <c r="X53" s="15" t="s">
        <v>228</v>
      </c>
      <c r="Y53" s="15" t="s">
        <v>229</v>
      </c>
      <c r="Z53" s="15" t="s">
        <v>228</v>
      </c>
      <c r="AA53" s="15" t="s">
        <v>229</v>
      </c>
      <c r="AB53" s="15" t="s">
        <v>584</v>
      </c>
      <c r="AC53" s="15" t="s">
        <v>585</v>
      </c>
      <c r="AD53" s="15" t="s">
        <v>586</v>
      </c>
      <c r="AE53" s="15" t="s">
        <v>237</v>
      </c>
      <c r="AF53" s="15" t="s">
        <v>63</v>
      </c>
      <c r="AG53" s="15" t="s">
        <v>238</v>
      </c>
      <c r="AH53" s="15" t="s">
        <v>587</v>
      </c>
      <c r="AK53" t="str">
        <f t="shared" si="3"/>
        <v>Elliott Co SD, KY</v>
      </c>
      <c r="AL53" t="s">
        <v>57</v>
      </c>
      <c r="AM53" t="s">
        <v>58</v>
      </c>
      <c r="AN53" s="39" t="s">
        <v>582</v>
      </c>
      <c r="AO53" s="45" t="s">
        <v>583</v>
      </c>
      <c r="AP53" t="s">
        <v>588</v>
      </c>
      <c r="AQ53" t="s">
        <v>589</v>
      </c>
      <c r="AR53" t="s">
        <v>63</v>
      </c>
      <c r="AS53" t="s">
        <v>590</v>
      </c>
      <c r="AT53" t="e">
        <v>#N/A</v>
      </c>
    </row>
    <row r="54" spans="1:46" ht="45">
      <c r="A54" t="str">
        <f t="shared" si="2"/>
        <v>Eminence Independent Schools, KY</v>
      </c>
      <c r="E54" s="39" t="s">
        <v>591</v>
      </c>
      <c r="F54" s="39" t="s">
        <v>592</v>
      </c>
      <c r="G54" s="39" t="s">
        <v>591</v>
      </c>
      <c r="H54" s="39" t="s">
        <v>592</v>
      </c>
      <c r="I54" s="15" t="s">
        <v>30</v>
      </c>
      <c r="S54">
        <f t="shared" si="4"/>
        <v>1</v>
      </c>
      <c r="U54" t="str">
        <f t="shared" si="1"/>
        <v>Bowling Green ISD, KY</v>
      </c>
      <c r="V54" t="s">
        <v>57</v>
      </c>
      <c r="W54" t="s">
        <v>58</v>
      </c>
      <c r="X54" s="15" t="s">
        <v>228</v>
      </c>
      <c r="Y54" s="15" t="s">
        <v>229</v>
      </c>
      <c r="Z54" s="15" t="s">
        <v>228</v>
      </c>
      <c r="AA54" s="15" t="s">
        <v>229</v>
      </c>
      <c r="AB54" s="15" t="s">
        <v>593</v>
      </c>
      <c r="AC54" s="15" t="s">
        <v>594</v>
      </c>
      <c r="AD54" s="15" t="s">
        <v>595</v>
      </c>
      <c r="AE54" s="15" t="s">
        <v>237</v>
      </c>
      <c r="AF54" s="15" t="s">
        <v>63</v>
      </c>
      <c r="AG54" s="15" t="s">
        <v>238</v>
      </c>
      <c r="AH54" s="15" t="s">
        <v>596</v>
      </c>
      <c r="AK54" t="str">
        <f t="shared" si="3"/>
        <v>Eminence Independent Schools, KY</v>
      </c>
      <c r="AL54" t="s">
        <v>57</v>
      </c>
      <c r="AM54" t="s">
        <v>58</v>
      </c>
      <c r="AN54" s="39" t="s">
        <v>591</v>
      </c>
      <c r="AO54" s="45" t="s">
        <v>592</v>
      </c>
      <c r="AP54" t="s">
        <v>597</v>
      </c>
      <c r="AQ54" t="s">
        <v>598</v>
      </c>
      <c r="AR54" t="s">
        <v>63</v>
      </c>
      <c r="AS54" t="s">
        <v>599</v>
      </c>
      <c r="AT54" t="s">
        <v>600</v>
      </c>
    </row>
    <row r="55" spans="1:46" ht="30">
      <c r="A55" t="str">
        <f t="shared" si="2"/>
        <v>Erlanger Elsmere ISD, KY</v>
      </c>
      <c r="E55" s="39" t="s">
        <v>601</v>
      </c>
      <c r="F55" s="39" t="s">
        <v>602</v>
      </c>
      <c r="G55" s="39" t="s">
        <v>601</v>
      </c>
      <c r="H55" s="39" t="s">
        <v>602</v>
      </c>
      <c r="I55" s="15" t="s">
        <v>30</v>
      </c>
      <c r="S55">
        <f t="shared" si="4"/>
        <v>4</v>
      </c>
      <c r="U55" t="str">
        <f t="shared" si="1"/>
        <v>Bowling Green ISD, KY</v>
      </c>
      <c r="V55" t="s">
        <v>57</v>
      </c>
      <c r="W55" t="s">
        <v>58</v>
      </c>
      <c r="X55" s="15" t="s">
        <v>228</v>
      </c>
      <c r="Y55" s="15" t="s">
        <v>229</v>
      </c>
      <c r="Z55" s="15" t="s">
        <v>228</v>
      </c>
      <c r="AA55" s="15" t="s">
        <v>229</v>
      </c>
      <c r="AB55" s="15" t="s">
        <v>603</v>
      </c>
      <c r="AC55" s="15" t="s">
        <v>604</v>
      </c>
      <c r="AD55" s="15" t="s">
        <v>605</v>
      </c>
      <c r="AE55" s="15" t="s">
        <v>237</v>
      </c>
      <c r="AF55" s="15" t="s">
        <v>63</v>
      </c>
      <c r="AG55" s="15" t="s">
        <v>606</v>
      </c>
      <c r="AH55" s="15" t="s">
        <v>607</v>
      </c>
      <c r="AK55" t="str">
        <f t="shared" si="3"/>
        <v>Erlanger Elsmere ISD, KY</v>
      </c>
      <c r="AL55" t="s">
        <v>57</v>
      </c>
      <c r="AM55" t="s">
        <v>58</v>
      </c>
      <c r="AN55" s="39" t="s">
        <v>601</v>
      </c>
      <c r="AO55" s="45" t="s">
        <v>602</v>
      </c>
      <c r="AP55" t="s">
        <v>608</v>
      </c>
      <c r="AQ55" t="s">
        <v>609</v>
      </c>
      <c r="AR55" t="s">
        <v>63</v>
      </c>
      <c r="AS55" t="s">
        <v>610</v>
      </c>
      <c r="AT55" t="s">
        <v>611</v>
      </c>
    </row>
    <row r="56" spans="1:46">
      <c r="A56" t="str">
        <f t="shared" si="2"/>
        <v>Estill Co SD, KY</v>
      </c>
      <c r="E56" s="39" t="s">
        <v>612</v>
      </c>
      <c r="F56" s="39" t="s">
        <v>613</v>
      </c>
      <c r="G56" s="39" t="s">
        <v>612</v>
      </c>
      <c r="H56" s="39" t="s">
        <v>613</v>
      </c>
      <c r="I56" s="15" t="s">
        <v>30</v>
      </c>
      <c r="S56">
        <f t="shared" si="4"/>
        <v>2</v>
      </c>
      <c r="U56" t="str">
        <f t="shared" si="1"/>
        <v>Bowling Green ISD, KY</v>
      </c>
      <c r="V56" t="s">
        <v>57</v>
      </c>
      <c r="W56" t="s">
        <v>58</v>
      </c>
      <c r="X56" s="15" t="s">
        <v>228</v>
      </c>
      <c r="Y56" s="15" t="s">
        <v>229</v>
      </c>
      <c r="Z56" s="15" t="s">
        <v>228</v>
      </c>
      <c r="AA56" s="15" t="s">
        <v>229</v>
      </c>
      <c r="AB56" s="15" t="s">
        <v>614</v>
      </c>
      <c r="AC56" s="15" t="s">
        <v>615</v>
      </c>
      <c r="AD56" s="15" t="s">
        <v>616</v>
      </c>
      <c r="AE56" s="15" t="s">
        <v>237</v>
      </c>
      <c r="AF56" s="15" t="s">
        <v>63</v>
      </c>
      <c r="AG56" s="15" t="s">
        <v>617</v>
      </c>
      <c r="AH56" s="15" t="s">
        <v>618</v>
      </c>
      <c r="AK56" t="str">
        <f t="shared" si="3"/>
        <v>Estill Co SD, KY</v>
      </c>
      <c r="AL56" t="s">
        <v>57</v>
      </c>
      <c r="AM56" t="s">
        <v>58</v>
      </c>
      <c r="AN56" s="39" t="s">
        <v>612</v>
      </c>
      <c r="AO56" s="45" t="s">
        <v>613</v>
      </c>
      <c r="AP56" t="s">
        <v>619</v>
      </c>
      <c r="AQ56" t="s">
        <v>620</v>
      </c>
      <c r="AR56" t="s">
        <v>63</v>
      </c>
      <c r="AS56" t="s">
        <v>621</v>
      </c>
      <c r="AT56" t="e">
        <v>#N/A</v>
      </c>
    </row>
    <row r="57" spans="1:46">
      <c r="A57" t="str">
        <f t="shared" si="2"/>
        <v>Fairview ISD, KY</v>
      </c>
      <c r="E57" s="39" t="s">
        <v>622</v>
      </c>
      <c r="F57" s="39" t="s">
        <v>623</v>
      </c>
      <c r="G57" s="39" t="s">
        <v>622</v>
      </c>
      <c r="H57" s="39" t="s">
        <v>623</v>
      </c>
      <c r="I57" s="15" t="s">
        <v>30</v>
      </c>
      <c r="S57">
        <f t="shared" si="4"/>
        <v>1</v>
      </c>
      <c r="U57" t="str">
        <f t="shared" si="1"/>
        <v>Bowling Green ISD, KY</v>
      </c>
      <c r="V57" t="s">
        <v>57</v>
      </c>
      <c r="W57" t="s">
        <v>58</v>
      </c>
      <c r="X57" s="15" t="s">
        <v>228</v>
      </c>
      <c r="Y57" s="15" t="s">
        <v>229</v>
      </c>
      <c r="Z57" s="15" t="s">
        <v>228</v>
      </c>
      <c r="AA57" s="15" t="s">
        <v>229</v>
      </c>
      <c r="AB57" s="15" t="s">
        <v>624</v>
      </c>
      <c r="AC57" s="15" t="s">
        <v>625</v>
      </c>
      <c r="AD57" s="15" t="s">
        <v>626</v>
      </c>
      <c r="AE57" s="15" t="s">
        <v>237</v>
      </c>
      <c r="AF57" s="15" t="s">
        <v>63</v>
      </c>
      <c r="AG57" s="15" t="s">
        <v>238</v>
      </c>
      <c r="AH57" s="15" t="s">
        <v>627</v>
      </c>
      <c r="AK57" t="str">
        <f t="shared" si="3"/>
        <v>Fairview ISD, KY</v>
      </c>
      <c r="AL57" t="s">
        <v>57</v>
      </c>
      <c r="AM57" t="s">
        <v>58</v>
      </c>
      <c r="AN57" s="39" t="s">
        <v>622</v>
      </c>
      <c r="AO57" s="45" t="s">
        <v>623</v>
      </c>
      <c r="AP57" t="s">
        <v>628</v>
      </c>
      <c r="AQ57" t="s">
        <v>104</v>
      </c>
      <c r="AR57" t="s">
        <v>63</v>
      </c>
      <c r="AS57" t="s">
        <v>152</v>
      </c>
      <c r="AT57" t="s">
        <v>629</v>
      </c>
    </row>
    <row r="58" spans="1:46" ht="30">
      <c r="A58" t="str">
        <f t="shared" si="2"/>
        <v>Fayette Co Public Schools, KY</v>
      </c>
      <c r="E58" s="39" t="s">
        <v>630</v>
      </c>
      <c r="F58" s="39" t="s">
        <v>631</v>
      </c>
      <c r="G58" s="39" t="s">
        <v>630</v>
      </c>
      <c r="H58" s="39" t="s">
        <v>631</v>
      </c>
      <c r="I58" s="15" t="s">
        <v>30</v>
      </c>
      <c r="S58">
        <f t="shared" si="4"/>
        <v>40</v>
      </c>
      <c r="U58" t="str">
        <f t="shared" si="1"/>
        <v>Boyd Co PSD, KY</v>
      </c>
      <c r="V58" t="s">
        <v>57</v>
      </c>
      <c r="W58" t="s">
        <v>58</v>
      </c>
      <c r="X58" s="15" t="s">
        <v>240</v>
      </c>
      <c r="Y58" s="15" t="s">
        <v>241</v>
      </c>
      <c r="Z58" s="15" t="s">
        <v>240</v>
      </c>
      <c r="AA58" s="15" t="s">
        <v>241</v>
      </c>
      <c r="AB58" s="15" t="s">
        <v>632</v>
      </c>
      <c r="AC58" s="15" t="s">
        <v>633</v>
      </c>
      <c r="AD58" s="15" t="s">
        <v>634</v>
      </c>
      <c r="AE58" s="15" t="s">
        <v>104</v>
      </c>
      <c r="AF58" s="15" t="s">
        <v>63</v>
      </c>
      <c r="AG58" s="15" t="s">
        <v>152</v>
      </c>
      <c r="AH58" s="15" t="s">
        <v>635</v>
      </c>
      <c r="AK58" t="str">
        <f t="shared" si="3"/>
        <v>Fayette Co Public Schools, KY</v>
      </c>
      <c r="AL58" t="s">
        <v>57</v>
      </c>
      <c r="AM58" t="s">
        <v>58</v>
      </c>
      <c r="AN58" s="39" t="s">
        <v>630</v>
      </c>
      <c r="AO58" s="45" t="s">
        <v>631</v>
      </c>
      <c r="AP58" t="s">
        <v>636</v>
      </c>
      <c r="AQ58" t="s">
        <v>637</v>
      </c>
      <c r="AR58" t="s">
        <v>63</v>
      </c>
      <c r="AS58" t="s">
        <v>638</v>
      </c>
      <c r="AT58" t="s">
        <v>639</v>
      </c>
    </row>
    <row r="59" spans="1:46">
      <c r="A59" t="str">
        <f t="shared" si="2"/>
        <v>Fleming Co SD, KY</v>
      </c>
      <c r="E59" s="39" t="s">
        <v>640</v>
      </c>
      <c r="F59" s="39" t="s">
        <v>641</v>
      </c>
      <c r="G59" s="39" t="s">
        <v>640</v>
      </c>
      <c r="H59" s="39" t="s">
        <v>641</v>
      </c>
      <c r="I59" s="15" t="s">
        <v>30</v>
      </c>
      <c r="S59">
        <f t="shared" si="4"/>
        <v>4</v>
      </c>
      <c r="U59" t="str">
        <f t="shared" si="1"/>
        <v>Boyd Co PSD, KY</v>
      </c>
      <c r="V59" t="s">
        <v>57</v>
      </c>
      <c r="W59" t="s">
        <v>58</v>
      </c>
      <c r="X59" s="15" t="s">
        <v>240</v>
      </c>
      <c r="Y59" s="15" t="s">
        <v>241</v>
      </c>
      <c r="Z59" s="15" t="s">
        <v>240</v>
      </c>
      <c r="AA59" s="15" t="s">
        <v>241</v>
      </c>
      <c r="AB59" s="15" t="s">
        <v>642</v>
      </c>
      <c r="AC59" s="15" t="s">
        <v>643</v>
      </c>
      <c r="AD59" s="15" t="s">
        <v>644</v>
      </c>
      <c r="AE59" s="15" t="s">
        <v>645</v>
      </c>
      <c r="AF59" s="15" t="s">
        <v>63</v>
      </c>
      <c r="AG59" s="15" t="s">
        <v>646</v>
      </c>
      <c r="AH59" s="15" t="s">
        <v>647</v>
      </c>
      <c r="AK59" t="str">
        <f t="shared" si="3"/>
        <v>Fleming Co SD, KY</v>
      </c>
      <c r="AL59" t="s">
        <v>57</v>
      </c>
      <c r="AM59" t="s">
        <v>58</v>
      </c>
      <c r="AN59" s="39" t="s">
        <v>640</v>
      </c>
      <c r="AO59" s="45" t="s">
        <v>641</v>
      </c>
      <c r="AP59" t="s">
        <v>648</v>
      </c>
      <c r="AQ59" t="s">
        <v>649</v>
      </c>
      <c r="AR59" t="s">
        <v>63</v>
      </c>
      <c r="AS59" t="s">
        <v>650</v>
      </c>
      <c r="AT59" t="s">
        <v>651</v>
      </c>
    </row>
    <row r="60" spans="1:46">
      <c r="A60" t="str">
        <f t="shared" si="2"/>
        <v>Floyd Co SD, KY</v>
      </c>
      <c r="E60" s="39" t="s">
        <v>652</v>
      </c>
      <c r="F60" s="39" t="s">
        <v>653</v>
      </c>
      <c r="G60" s="39" t="s">
        <v>652</v>
      </c>
      <c r="H60" s="39" t="s">
        <v>653</v>
      </c>
      <c r="I60" s="15" t="s">
        <v>30</v>
      </c>
      <c r="S60">
        <f t="shared" si="4"/>
        <v>7</v>
      </c>
      <c r="U60" t="str">
        <f t="shared" si="1"/>
        <v>Boyd Co PSD, KY</v>
      </c>
      <c r="V60" t="s">
        <v>57</v>
      </c>
      <c r="W60" t="s">
        <v>58</v>
      </c>
      <c r="X60" s="15" t="s">
        <v>240</v>
      </c>
      <c r="Y60" s="15" t="s">
        <v>241</v>
      </c>
      <c r="Z60" s="15" t="s">
        <v>240</v>
      </c>
      <c r="AA60" s="15" t="s">
        <v>241</v>
      </c>
      <c r="AB60" s="15" t="s">
        <v>654</v>
      </c>
      <c r="AC60" s="15" t="s">
        <v>655</v>
      </c>
      <c r="AD60" s="15" t="s">
        <v>656</v>
      </c>
      <c r="AE60" s="15" t="s">
        <v>645</v>
      </c>
      <c r="AF60" s="15" t="s">
        <v>63</v>
      </c>
      <c r="AG60" s="15" t="s">
        <v>646</v>
      </c>
      <c r="AH60" s="15" t="s">
        <v>657</v>
      </c>
      <c r="AK60" t="str">
        <f t="shared" si="3"/>
        <v>Floyd Co SD, KY</v>
      </c>
      <c r="AL60" t="s">
        <v>57</v>
      </c>
      <c r="AM60" t="s">
        <v>58</v>
      </c>
      <c r="AN60" s="39" t="s">
        <v>652</v>
      </c>
      <c r="AO60" s="45" t="s">
        <v>653</v>
      </c>
      <c r="AP60" t="s">
        <v>658</v>
      </c>
      <c r="AQ60" t="s">
        <v>659</v>
      </c>
      <c r="AR60" t="s">
        <v>63</v>
      </c>
      <c r="AS60" t="s">
        <v>660</v>
      </c>
      <c r="AT60" t="s">
        <v>661</v>
      </c>
    </row>
    <row r="61" spans="1:46" ht="30">
      <c r="A61" t="str">
        <f t="shared" si="2"/>
        <v>Fort Campbell Schools, KY</v>
      </c>
      <c r="E61" s="39" t="s">
        <v>662</v>
      </c>
      <c r="F61" s="39" t="s">
        <v>663</v>
      </c>
      <c r="G61" s="39" t="s">
        <v>662</v>
      </c>
      <c r="H61" s="39" t="s">
        <v>663</v>
      </c>
      <c r="I61" s="15" t="s">
        <v>30</v>
      </c>
      <c r="S61">
        <f t="shared" si="4"/>
        <v>4</v>
      </c>
      <c r="U61" t="str">
        <f t="shared" si="1"/>
        <v>Boyd Co PSD, KY</v>
      </c>
      <c r="V61" t="s">
        <v>57</v>
      </c>
      <c r="W61" t="s">
        <v>58</v>
      </c>
      <c r="X61" s="15" t="s">
        <v>240</v>
      </c>
      <c r="Y61" s="15" t="s">
        <v>241</v>
      </c>
      <c r="Z61" s="15" t="s">
        <v>240</v>
      </c>
      <c r="AA61" s="15" t="s">
        <v>241</v>
      </c>
      <c r="AB61" s="15" t="s">
        <v>664</v>
      </c>
      <c r="AC61" s="15" t="s">
        <v>665</v>
      </c>
      <c r="AD61" s="15" t="s">
        <v>666</v>
      </c>
      <c r="AE61" s="15" t="s">
        <v>104</v>
      </c>
      <c r="AF61" s="15" t="s">
        <v>63</v>
      </c>
      <c r="AG61" s="15" t="s">
        <v>152</v>
      </c>
      <c r="AH61" s="15" t="s">
        <v>667</v>
      </c>
      <c r="AK61" t="str">
        <f t="shared" si="3"/>
        <v>Fort Campbell Schools, KY</v>
      </c>
      <c r="AL61" t="s">
        <v>57</v>
      </c>
      <c r="AM61" t="s">
        <v>58</v>
      </c>
      <c r="AN61" s="39" t="s">
        <v>662</v>
      </c>
      <c r="AO61" s="45" t="s">
        <v>663</v>
      </c>
      <c r="AP61" t="s">
        <v>668</v>
      </c>
      <c r="AQ61" t="s">
        <v>669</v>
      </c>
      <c r="AR61" t="s">
        <v>63</v>
      </c>
      <c r="AS61" t="s">
        <v>670</v>
      </c>
      <c r="AT61" t="s">
        <v>671</v>
      </c>
    </row>
    <row r="62" spans="1:46">
      <c r="A62" t="str">
        <f t="shared" si="2"/>
        <v>Frankfort ISD, KY</v>
      </c>
      <c r="E62" s="39" t="s">
        <v>672</v>
      </c>
      <c r="F62" s="39" t="s">
        <v>673</v>
      </c>
      <c r="G62" s="39" t="s">
        <v>672</v>
      </c>
      <c r="H62" s="39" t="s">
        <v>673</v>
      </c>
      <c r="I62" s="15" t="s">
        <v>30</v>
      </c>
      <c r="S62">
        <f t="shared" si="4"/>
        <v>1</v>
      </c>
      <c r="U62" t="str">
        <f t="shared" si="1"/>
        <v>Boyle County SD, KY</v>
      </c>
      <c r="V62" t="s">
        <v>57</v>
      </c>
      <c r="W62" t="s">
        <v>58</v>
      </c>
      <c r="X62" s="15" t="s">
        <v>248</v>
      </c>
      <c r="Y62" s="15" t="s">
        <v>249</v>
      </c>
      <c r="Z62" s="15" t="s">
        <v>248</v>
      </c>
      <c r="AA62" s="15" t="s">
        <v>249</v>
      </c>
      <c r="AB62" s="15" t="s">
        <v>674</v>
      </c>
      <c r="AC62" s="15" t="s">
        <v>675</v>
      </c>
      <c r="AD62" s="15" t="s">
        <v>676</v>
      </c>
      <c r="AE62" s="15" t="s">
        <v>677</v>
      </c>
      <c r="AF62" s="15" t="s">
        <v>63</v>
      </c>
      <c r="AG62" s="15" t="s">
        <v>678</v>
      </c>
      <c r="AH62" s="15" t="s">
        <v>679</v>
      </c>
      <c r="AK62" t="str">
        <f t="shared" si="3"/>
        <v>Frankfort ISD, KY</v>
      </c>
      <c r="AL62" t="s">
        <v>57</v>
      </c>
      <c r="AM62" t="s">
        <v>58</v>
      </c>
      <c r="AN62" s="39" t="s">
        <v>672</v>
      </c>
      <c r="AO62" s="45" t="s">
        <v>673</v>
      </c>
      <c r="AP62" t="s">
        <v>680</v>
      </c>
      <c r="AQ62" t="s">
        <v>681</v>
      </c>
      <c r="AR62" t="s">
        <v>63</v>
      </c>
      <c r="AS62" t="s">
        <v>682</v>
      </c>
      <c r="AT62" t="s">
        <v>683</v>
      </c>
    </row>
    <row r="63" spans="1:46">
      <c r="A63" t="str">
        <f t="shared" si="2"/>
        <v>Franklin Co PSD, KY</v>
      </c>
      <c r="E63" s="39" t="s">
        <v>684</v>
      </c>
      <c r="F63" s="39" t="s">
        <v>685</v>
      </c>
      <c r="G63" s="39" t="s">
        <v>684</v>
      </c>
      <c r="H63" s="39" t="s">
        <v>685</v>
      </c>
      <c r="I63" s="15" t="s">
        <v>30</v>
      </c>
      <c r="S63">
        <f t="shared" si="4"/>
        <v>4</v>
      </c>
      <c r="U63" t="str">
        <f t="shared" si="1"/>
        <v>Boyle County SD, KY</v>
      </c>
      <c r="V63" t="s">
        <v>57</v>
      </c>
      <c r="W63" t="s">
        <v>58</v>
      </c>
      <c r="X63" s="15" t="s">
        <v>248</v>
      </c>
      <c r="Y63" s="15" t="s">
        <v>249</v>
      </c>
      <c r="Z63" s="15" t="s">
        <v>248</v>
      </c>
      <c r="AA63" s="15" t="s">
        <v>249</v>
      </c>
      <c r="AB63" s="15" t="s">
        <v>686</v>
      </c>
      <c r="AC63" s="15" t="s">
        <v>687</v>
      </c>
      <c r="AD63" s="15" t="s">
        <v>688</v>
      </c>
      <c r="AE63" s="15" t="s">
        <v>689</v>
      </c>
      <c r="AF63" s="15" t="s">
        <v>63</v>
      </c>
      <c r="AG63" s="15" t="s">
        <v>690</v>
      </c>
      <c r="AH63" s="15" t="s">
        <v>691</v>
      </c>
      <c r="AK63" t="str">
        <f t="shared" si="3"/>
        <v>Franklin Co PSD, KY</v>
      </c>
      <c r="AL63" t="s">
        <v>57</v>
      </c>
      <c r="AM63" t="s">
        <v>58</v>
      </c>
      <c r="AN63" s="39" t="s">
        <v>684</v>
      </c>
      <c r="AO63" s="45" t="s">
        <v>685</v>
      </c>
      <c r="AP63" t="s">
        <v>692</v>
      </c>
      <c r="AQ63" t="s">
        <v>681</v>
      </c>
      <c r="AR63" t="s">
        <v>63</v>
      </c>
      <c r="AS63" t="s">
        <v>682</v>
      </c>
      <c r="AT63" t="s">
        <v>693</v>
      </c>
    </row>
    <row r="64" spans="1:46" ht="30">
      <c r="A64" t="str">
        <f t="shared" si="2"/>
        <v>Ft Knox Cmty Schools, KY</v>
      </c>
      <c r="E64" s="39" t="s">
        <v>694</v>
      </c>
      <c r="F64" s="39" t="s">
        <v>695</v>
      </c>
      <c r="G64" s="39" t="s">
        <v>694</v>
      </c>
      <c r="H64" s="39" t="s">
        <v>695</v>
      </c>
      <c r="I64" s="15" t="s">
        <v>30</v>
      </c>
      <c r="S64">
        <f t="shared" si="4"/>
        <v>2</v>
      </c>
      <c r="U64" t="str">
        <f t="shared" si="1"/>
        <v>Boyle County SD, KY</v>
      </c>
      <c r="V64" t="s">
        <v>57</v>
      </c>
      <c r="W64" t="s">
        <v>58</v>
      </c>
      <c r="X64" s="15" t="s">
        <v>248</v>
      </c>
      <c r="Y64" s="15" t="s">
        <v>249</v>
      </c>
      <c r="Z64" s="15" t="s">
        <v>248</v>
      </c>
      <c r="AA64" s="15" t="s">
        <v>249</v>
      </c>
      <c r="AB64" s="15" t="s">
        <v>696</v>
      </c>
      <c r="AC64" s="15" t="s">
        <v>697</v>
      </c>
      <c r="AD64" s="15" t="s">
        <v>698</v>
      </c>
      <c r="AE64" s="15" t="s">
        <v>257</v>
      </c>
      <c r="AF64" s="15" t="s">
        <v>63</v>
      </c>
      <c r="AG64" s="15" t="s">
        <v>258</v>
      </c>
      <c r="AH64" s="15" t="e">
        <v>#N/A</v>
      </c>
      <c r="AK64" t="str">
        <f t="shared" si="3"/>
        <v>Ft Knox Cmty Schools, KY</v>
      </c>
      <c r="AL64" t="s">
        <v>57</v>
      </c>
      <c r="AM64" t="s">
        <v>58</v>
      </c>
      <c r="AN64" s="39" t="s">
        <v>694</v>
      </c>
      <c r="AO64" s="45" t="s">
        <v>695</v>
      </c>
      <c r="AP64" t="s">
        <v>699</v>
      </c>
      <c r="AQ64" t="s">
        <v>700</v>
      </c>
      <c r="AR64" t="s">
        <v>63</v>
      </c>
      <c r="AS64" t="s">
        <v>701</v>
      </c>
      <c r="AT64" t="e">
        <v>#N/A</v>
      </c>
    </row>
    <row r="65" spans="1:46">
      <c r="A65" t="str">
        <f t="shared" si="2"/>
        <v>Ft Thomas ISD, KY</v>
      </c>
      <c r="E65" s="39" t="s">
        <v>702</v>
      </c>
      <c r="F65" s="39" t="s">
        <v>703</v>
      </c>
      <c r="G65" s="39" t="s">
        <v>702</v>
      </c>
      <c r="H65" s="39" t="s">
        <v>703</v>
      </c>
      <c r="I65" s="15" t="s">
        <v>30</v>
      </c>
      <c r="S65">
        <f t="shared" si="4"/>
        <v>3</v>
      </c>
      <c r="U65" t="str">
        <f t="shared" si="1"/>
        <v>Bracken Co SD, KY</v>
      </c>
      <c r="V65" t="s">
        <v>57</v>
      </c>
      <c r="W65" t="s">
        <v>58</v>
      </c>
      <c r="X65" s="15" t="s">
        <v>260</v>
      </c>
      <c r="Y65" s="15" t="s">
        <v>261</v>
      </c>
      <c r="Z65" s="15" t="s">
        <v>260</v>
      </c>
      <c r="AA65" s="15" t="s">
        <v>261</v>
      </c>
      <c r="AB65" s="15" t="s">
        <v>704</v>
      </c>
      <c r="AC65" s="15" t="s">
        <v>705</v>
      </c>
      <c r="AD65" s="15" t="s">
        <v>706</v>
      </c>
      <c r="AE65" s="15" t="s">
        <v>267</v>
      </c>
      <c r="AF65" s="15" t="s">
        <v>63</v>
      </c>
      <c r="AG65" s="15" t="s">
        <v>268</v>
      </c>
      <c r="AH65" s="15" t="s">
        <v>707</v>
      </c>
      <c r="AK65" t="str">
        <f t="shared" si="3"/>
        <v>Ft Thomas ISD, KY</v>
      </c>
      <c r="AL65" t="s">
        <v>57</v>
      </c>
      <c r="AM65" t="s">
        <v>58</v>
      </c>
      <c r="AN65" s="39" t="s">
        <v>702</v>
      </c>
      <c r="AO65" s="45" t="s">
        <v>703</v>
      </c>
      <c r="AP65" t="s">
        <v>708</v>
      </c>
      <c r="AQ65" t="s">
        <v>709</v>
      </c>
      <c r="AR65" t="s">
        <v>63</v>
      </c>
      <c r="AS65" t="s">
        <v>710</v>
      </c>
      <c r="AT65" t="s">
        <v>711</v>
      </c>
    </row>
    <row r="66" spans="1:46">
      <c r="A66" t="str">
        <f t="shared" si="2"/>
        <v>Fulton Co SD, KY</v>
      </c>
      <c r="E66" s="39" t="s">
        <v>712</v>
      </c>
      <c r="F66" s="39" t="s">
        <v>713</v>
      </c>
      <c r="G66" s="39" t="s">
        <v>712</v>
      </c>
      <c r="H66" s="39" t="s">
        <v>713</v>
      </c>
      <c r="I66" s="15" t="s">
        <v>30</v>
      </c>
      <c r="S66">
        <f t="shared" ref="S66:S97" si="5">COUNTIF(U:U,A66)</f>
        <v>1</v>
      </c>
      <c r="U66" t="str">
        <f t="shared" ref="U66:U129" si="6">Y66&amp;", KY"</f>
        <v>Breathitt Co SD, KY</v>
      </c>
      <c r="V66" t="s">
        <v>57</v>
      </c>
      <c r="W66" t="s">
        <v>58</v>
      </c>
      <c r="X66" s="15" t="s">
        <v>270</v>
      </c>
      <c r="Y66" s="15" t="s">
        <v>271</v>
      </c>
      <c r="Z66" s="15" t="s">
        <v>270</v>
      </c>
      <c r="AA66" s="15" t="s">
        <v>271</v>
      </c>
      <c r="AB66" s="15"/>
      <c r="AC66" s="15" t="s">
        <v>714</v>
      </c>
      <c r="AD66" s="15" t="s">
        <v>715</v>
      </c>
      <c r="AE66" s="15" t="s">
        <v>277</v>
      </c>
      <c r="AF66" s="15" t="s">
        <v>63</v>
      </c>
      <c r="AG66" s="15">
        <v>41339</v>
      </c>
      <c r="AH66" s="15" t="s">
        <v>716</v>
      </c>
      <c r="AK66" t="str">
        <f t="shared" si="3"/>
        <v>Fulton Co SD, KY</v>
      </c>
      <c r="AL66" t="s">
        <v>57</v>
      </c>
      <c r="AM66" t="s">
        <v>58</v>
      </c>
      <c r="AN66" s="39" t="s">
        <v>712</v>
      </c>
      <c r="AO66" s="45" t="s">
        <v>713</v>
      </c>
      <c r="AP66" t="s">
        <v>717</v>
      </c>
      <c r="AQ66" t="s">
        <v>718</v>
      </c>
      <c r="AR66" t="s">
        <v>63</v>
      </c>
      <c r="AS66" t="s">
        <v>719</v>
      </c>
      <c r="AT66" t="s">
        <v>720</v>
      </c>
    </row>
    <row r="67" spans="1:46">
      <c r="A67" t="str">
        <f t="shared" ref="A67:A133" si="7">F67&amp;", KY"</f>
        <v>Fulton ISD, KY</v>
      </c>
      <c r="E67" s="39" t="s">
        <v>721</v>
      </c>
      <c r="F67" s="39" t="s">
        <v>722</v>
      </c>
      <c r="G67" s="39" t="s">
        <v>721</v>
      </c>
      <c r="H67" s="39" t="s">
        <v>722</v>
      </c>
      <c r="I67" s="15" t="s">
        <v>30</v>
      </c>
      <c r="S67">
        <f t="shared" si="5"/>
        <v>1</v>
      </c>
      <c r="U67" t="str">
        <f t="shared" si="6"/>
        <v>Breathitt Co SD, KY</v>
      </c>
      <c r="V67" t="s">
        <v>57</v>
      </c>
      <c r="W67" t="s">
        <v>58</v>
      </c>
      <c r="X67" s="15" t="s">
        <v>270</v>
      </c>
      <c r="Y67" s="15" t="s">
        <v>271</v>
      </c>
      <c r="Z67" s="15" t="s">
        <v>270</v>
      </c>
      <c r="AA67" s="15" t="s">
        <v>271</v>
      </c>
      <c r="AB67" s="15" t="s">
        <v>723</v>
      </c>
      <c r="AC67" s="15" t="s">
        <v>724</v>
      </c>
      <c r="AD67" s="15" t="s">
        <v>725</v>
      </c>
      <c r="AE67" s="15" t="s">
        <v>726</v>
      </c>
      <c r="AF67" s="15" t="s">
        <v>63</v>
      </c>
      <c r="AG67" s="15" t="s">
        <v>727</v>
      </c>
      <c r="AH67" s="15" t="s">
        <v>728</v>
      </c>
      <c r="AK67" t="str">
        <f t="shared" ref="AK67:AK130" si="8">AO67&amp;", KY"</f>
        <v>Fulton ISD, KY</v>
      </c>
      <c r="AL67" t="s">
        <v>57</v>
      </c>
      <c r="AM67" t="s">
        <v>58</v>
      </c>
      <c r="AN67" s="39" t="s">
        <v>721</v>
      </c>
      <c r="AO67" s="45" t="s">
        <v>722</v>
      </c>
      <c r="AP67" t="s">
        <v>729</v>
      </c>
      <c r="AQ67" t="s">
        <v>730</v>
      </c>
      <c r="AR67" t="s">
        <v>63</v>
      </c>
      <c r="AS67" t="s">
        <v>731</v>
      </c>
      <c r="AT67" t="s">
        <v>732</v>
      </c>
    </row>
    <row r="68" spans="1:46">
      <c r="A68" t="str">
        <f t="shared" si="7"/>
        <v>Gallatin Co SD, KY</v>
      </c>
      <c r="E68" s="39" t="s">
        <v>733</v>
      </c>
      <c r="F68" s="39" t="s">
        <v>734</v>
      </c>
      <c r="G68" s="39" t="s">
        <v>733</v>
      </c>
      <c r="H68" s="39" t="s">
        <v>734</v>
      </c>
      <c r="I68" s="15" t="s">
        <v>30</v>
      </c>
      <c r="S68">
        <f t="shared" si="5"/>
        <v>1</v>
      </c>
      <c r="U68" t="str">
        <f t="shared" si="6"/>
        <v>Breathitt Co SD, KY</v>
      </c>
      <c r="V68" t="s">
        <v>57</v>
      </c>
      <c r="W68" t="s">
        <v>58</v>
      </c>
      <c r="X68" s="15" t="s">
        <v>270</v>
      </c>
      <c r="Y68" s="15" t="s">
        <v>271</v>
      </c>
      <c r="Z68" s="15" t="s">
        <v>270</v>
      </c>
      <c r="AA68" s="15" t="s">
        <v>271</v>
      </c>
      <c r="AB68" s="15" t="s">
        <v>735</v>
      </c>
      <c r="AC68" s="15" t="s">
        <v>736</v>
      </c>
      <c r="AD68" s="15" t="s">
        <v>737</v>
      </c>
      <c r="AE68" s="15" t="s">
        <v>738</v>
      </c>
      <c r="AF68" s="15" t="s">
        <v>63</v>
      </c>
      <c r="AG68" s="15" t="s">
        <v>739</v>
      </c>
      <c r="AH68" s="15" t="s">
        <v>740</v>
      </c>
      <c r="AK68" t="str">
        <f t="shared" si="8"/>
        <v>Gallatin Co SD, KY</v>
      </c>
      <c r="AL68" t="s">
        <v>57</v>
      </c>
      <c r="AM68" t="s">
        <v>58</v>
      </c>
      <c r="AN68" s="39" t="s">
        <v>733</v>
      </c>
      <c r="AO68" s="45" t="s">
        <v>734</v>
      </c>
      <c r="AP68" t="s">
        <v>741</v>
      </c>
      <c r="AQ68" t="s">
        <v>742</v>
      </c>
      <c r="AR68" t="s">
        <v>63</v>
      </c>
      <c r="AS68" t="s">
        <v>743</v>
      </c>
      <c r="AT68" t="s">
        <v>744</v>
      </c>
    </row>
    <row r="69" spans="1:46">
      <c r="A69" t="str">
        <f t="shared" si="7"/>
        <v>Garrard Co SD, KY</v>
      </c>
      <c r="E69" s="39" t="s">
        <v>745</v>
      </c>
      <c r="F69" s="39" t="s">
        <v>746</v>
      </c>
      <c r="G69" s="39" t="s">
        <v>745</v>
      </c>
      <c r="H69" s="39" t="s">
        <v>746</v>
      </c>
      <c r="I69" s="15" t="s">
        <v>30</v>
      </c>
      <c r="S69">
        <f t="shared" si="5"/>
        <v>3</v>
      </c>
      <c r="U69" t="str">
        <f t="shared" si="6"/>
        <v>Breathitt Co SD, KY</v>
      </c>
      <c r="V69" t="s">
        <v>57</v>
      </c>
      <c r="W69" t="s">
        <v>58</v>
      </c>
      <c r="X69" s="15" t="s">
        <v>270</v>
      </c>
      <c r="Y69" s="15" t="s">
        <v>271</v>
      </c>
      <c r="Z69" s="15" t="s">
        <v>270</v>
      </c>
      <c r="AA69" s="15" t="s">
        <v>271</v>
      </c>
      <c r="AB69" s="15" t="s">
        <v>747</v>
      </c>
      <c r="AC69" s="15" t="s">
        <v>748</v>
      </c>
      <c r="AD69" s="15" t="s">
        <v>749</v>
      </c>
      <c r="AE69" s="15" t="s">
        <v>277</v>
      </c>
      <c r="AF69" s="15" t="s">
        <v>63</v>
      </c>
      <c r="AG69" s="15" t="s">
        <v>278</v>
      </c>
      <c r="AH69" s="15" t="e">
        <v>#N/A</v>
      </c>
      <c r="AK69" t="str">
        <f t="shared" si="8"/>
        <v>Garrard Co SD, KY</v>
      </c>
      <c r="AL69" t="s">
        <v>57</v>
      </c>
      <c r="AM69" t="s">
        <v>58</v>
      </c>
      <c r="AN69" s="39" t="s">
        <v>745</v>
      </c>
      <c r="AO69" s="45" t="s">
        <v>746</v>
      </c>
      <c r="AP69" t="s">
        <v>750</v>
      </c>
      <c r="AQ69" t="s">
        <v>751</v>
      </c>
      <c r="AR69" t="s">
        <v>63</v>
      </c>
      <c r="AS69" t="s">
        <v>752</v>
      </c>
      <c r="AT69" t="s">
        <v>753</v>
      </c>
    </row>
    <row r="70" spans="1:46">
      <c r="A70" t="str">
        <f t="shared" si="7"/>
        <v>Glasgow ISD, KY</v>
      </c>
      <c r="E70" s="39" t="s">
        <v>754</v>
      </c>
      <c r="F70" s="39" t="s">
        <v>755</v>
      </c>
      <c r="G70" s="39" t="s">
        <v>754</v>
      </c>
      <c r="H70" s="39" t="s">
        <v>755</v>
      </c>
      <c r="I70" s="15" t="s">
        <v>30</v>
      </c>
      <c r="S70">
        <f t="shared" si="5"/>
        <v>2</v>
      </c>
      <c r="U70" t="str">
        <f t="shared" si="6"/>
        <v>Breckinridge Co SD, KY</v>
      </c>
      <c r="V70" t="s">
        <v>57</v>
      </c>
      <c r="W70" t="s">
        <v>58</v>
      </c>
      <c r="X70" s="15" t="s">
        <v>280</v>
      </c>
      <c r="Y70" s="15" t="s">
        <v>281</v>
      </c>
      <c r="Z70" s="15" t="s">
        <v>280</v>
      </c>
      <c r="AA70" s="15" t="s">
        <v>281</v>
      </c>
      <c r="AB70" s="15" t="s">
        <v>756</v>
      </c>
      <c r="AC70" s="15" t="s">
        <v>757</v>
      </c>
      <c r="AD70" t="s">
        <v>758</v>
      </c>
      <c r="AE70" s="15" t="s">
        <v>759</v>
      </c>
      <c r="AF70" s="15" t="s">
        <v>63</v>
      </c>
      <c r="AG70" s="15" t="s">
        <v>760</v>
      </c>
      <c r="AH70" t="s">
        <v>761</v>
      </c>
      <c r="AK70" t="str">
        <f t="shared" si="8"/>
        <v>Glasgow ISD, KY</v>
      </c>
      <c r="AL70" t="s">
        <v>57</v>
      </c>
      <c r="AM70" t="s">
        <v>58</v>
      </c>
      <c r="AN70" s="39" t="s">
        <v>754</v>
      </c>
      <c r="AO70" s="45" t="s">
        <v>755</v>
      </c>
      <c r="AP70" t="s">
        <v>762</v>
      </c>
      <c r="AQ70" t="s">
        <v>155</v>
      </c>
      <c r="AR70" t="s">
        <v>63</v>
      </c>
      <c r="AS70" t="s">
        <v>156</v>
      </c>
      <c r="AT70" t="e">
        <v>#N/A</v>
      </c>
    </row>
    <row r="71" spans="1:46">
      <c r="A71" t="str">
        <f t="shared" si="7"/>
        <v>Grant Co SD, KY</v>
      </c>
      <c r="E71" s="39" t="s">
        <v>763</v>
      </c>
      <c r="F71" s="39" t="s">
        <v>764</v>
      </c>
      <c r="G71" s="39" t="s">
        <v>763</v>
      </c>
      <c r="H71" s="39" t="s">
        <v>764</v>
      </c>
      <c r="I71" s="15" t="s">
        <v>30</v>
      </c>
      <c r="S71">
        <f t="shared" si="5"/>
        <v>4</v>
      </c>
      <c r="U71" t="str">
        <f t="shared" si="6"/>
        <v>Breckinridge Co SD, KY</v>
      </c>
      <c r="V71" t="s">
        <v>57</v>
      </c>
      <c r="W71" t="s">
        <v>58</v>
      </c>
      <c r="X71" s="15" t="s">
        <v>280</v>
      </c>
      <c r="Y71" s="15" t="s">
        <v>281</v>
      </c>
      <c r="Z71" s="15" t="s">
        <v>280</v>
      </c>
      <c r="AA71" s="15" t="s">
        <v>281</v>
      </c>
      <c r="AB71" s="15" t="s">
        <v>765</v>
      </c>
      <c r="AC71" s="15" t="s">
        <v>766</v>
      </c>
      <c r="AD71" s="15" t="s">
        <v>767</v>
      </c>
      <c r="AE71" s="15" t="s">
        <v>768</v>
      </c>
      <c r="AF71" s="15" t="s">
        <v>63</v>
      </c>
      <c r="AG71" s="15" t="s">
        <v>769</v>
      </c>
      <c r="AH71" s="15" t="s">
        <v>770</v>
      </c>
      <c r="AK71" t="str">
        <f t="shared" si="8"/>
        <v>Grant Co SD, KY</v>
      </c>
      <c r="AL71" t="s">
        <v>57</v>
      </c>
      <c r="AM71" t="s">
        <v>58</v>
      </c>
      <c r="AN71" s="39" t="s">
        <v>763</v>
      </c>
      <c r="AO71" s="45" t="s">
        <v>764</v>
      </c>
      <c r="AP71" t="s">
        <v>771</v>
      </c>
      <c r="AQ71" t="s">
        <v>772</v>
      </c>
      <c r="AR71" t="s">
        <v>63</v>
      </c>
      <c r="AS71" t="s">
        <v>773</v>
      </c>
      <c r="AT71" t="s">
        <v>774</v>
      </c>
    </row>
    <row r="72" spans="1:46">
      <c r="A72" t="str">
        <f t="shared" si="7"/>
        <v>Graves Co SD, KY</v>
      </c>
      <c r="E72" s="39" t="s">
        <v>775</v>
      </c>
      <c r="F72" s="39" t="s">
        <v>776</v>
      </c>
      <c r="G72" s="39" t="s">
        <v>775</v>
      </c>
      <c r="H72" s="39" t="s">
        <v>776</v>
      </c>
      <c r="I72" s="15" t="s">
        <v>30</v>
      </c>
      <c r="S72">
        <f t="shared" si="5"/>
        <v>6</v>
      </c>
      <c r="U72" t="str">
        <f t="shared" si="6"/>
        <v>Breckinridge Co SD, KY</v>
      </c>
      <c r="V72" t="s">
        <v>57</v>
      </c>
      <c r="W72" t="s">
        <v>58</v>
      </c>
      <c r="X72" s="15" t="s">
        <v>280</v>
      </c>
      <c r="Y72" s="15" t="s">
        <v>281</v>
      </c>
      <c r="Z72" s="15" t="s">
        <v>280</v>
      </c>
      <c r="AA72" s="15" t="s">
        <v>281</v>
      </c>
      <c r="AB72" s="15" t="s">
        <v>777</v>
      </c>
      <c r="AC72" s="15" t="s">
        <v>778</v>
      </c>
      <c r="AD72" s="15" t="s">
        <v>779</v>
      </c>
      <c r="AE72" s="15" t="s">
        <v>287</v>
      </c>
      <c r="AF72" s="15" t="s">
        <v>63</v>
      </c>
      <c r="AG72" s="15" t="s">
        <v>288</v>
      </c>
      <c r="AH72" s="15" t="s">
        <v>780</v>
      </c>
      <c r="AK72" t="str">
        <f t="shared" si="8"/>
        <v>Graves Co SD, KY</v>
      </c>
      <c r="AL72" t="s">
        <v>57</v>
      </c>
      <c r="AM72" t="s">
        <v>58</v>
      </c>
      <c r="AN72" s="39" t="s">
        <v>775</v>
      </c>
      <c r="AO72" s="45" t="s">
        <v>776</v>
      </c>
      <c r="AP72" t="s">
        <v>781</v>
      </c>
      <c r="AQ72" t="s">
        <v>782</v>
      </c>
      <c r="AR72" t="s">
        <v>63</v>
      </c>
      <c r="AS72" t="s">
        <v>783</v>
      </c>
      <c r="AT72" t="s">
        <v>784</v>
      </c>
    </row>
    <row r="73" spans="1:46">
      <c r="A73" t="str">
        <f t="shared" si="7"/>
        <v>Grayson Co SD, KY</v>
      </c>
      <c r="E73" s="39" t="s">
        <v>785</v>
      </c>
      <c r="F73" s="39" t="s">
        <v>786</v>
      </c>
      <c r="G73" s="39" t="s">
        <v>785</v>
      </c>
      <c r="H73" s="39" t="s">
        <v>786</v>
      </c>
      <c r="I73" s="15" t="s">
        <v>30</v>
      </c>
      <c r="S73">
        <f t="shared" si="5"/>
        <v>4</v>
      </c>
      <c r="U73" t="str">
        <f t="shared" si="6"/>
        <v>Breckinridge Co SD, KY</v>
      </c>
      <c r="V73" t="s">
        <v>57</v>
      </c>
      <c r="W73" t="s">
        <v>58</v>
      </c>
      <c r="X73" s="15" t="s">
        <v>280</v>
      </c>
      <c r="Y73" s="15" t="s">
        <v>281</v>
      </c>
      <c r="Z73" s="15" t="s">
        <v>280</v>
      </c>
      <c r="AA73" s="15" t="s">
        <v>281</v>
      </c>
      <c r="AB73" s="15" t="s">
        <v>787</v>
      </c>
      <c r="AC73" s="15" t="s">
        <v>788</v>
      </c>
      <c r="AD73" s="15" t="s">
        <v>789</v>
      </c>
      <c r="AE73" s="15" t="s">
        <v>790</v>
      </c>
      <c r="AF73" s="15" t="s">
        <v>63</v>
      </c>
      <c r="AG73" s="15" t="s">
        <v>791</v>
      </c>
      <c r="AH73" s="15" t="s">
        <v>792</v>
      </c>
      <c r="AK73" t="str">
        <f t="shared" si="8"/>
        <v>Grayson Co SD, KY</v>
      </c>
      <c r="AL73" t="s">
        <v>57</v>
      </c>
      <c r="AM73" t="s">
        <v>58</v>
      </c>
      <c r="AN73" s="39" t="s">
        <v>785</v>
      </c>
      <c r="AO73" s="45" t="s">
        <v>786</v>
      </c>
      <c r="AP73" t="s">
        <v>793</v>
      </c>
      <c r="AQ73" t="s">
        <v>794</v>
      </c>
      <c r="AR73" t="s">
        <v>63</v>
      </c>
      <c r="AS73" t="s">
        <v>795</v>
      </c>
      <c r="AT73" t="e">
        <v>#N/A</v>
      </c>
    </row>
    <row r="74" spans="1:46">
      <c r="A74" t="str">
        <f t="shared" si="7"/>
        <v>Green Co SD, KY</v>
      </c>
      <c r="E74" s="39" t="s">
        <v>796</v>
      </c>
      <c r="F74" s="39" t="s">
        <v>797</v>
      </c>
      <c r="G74" s="39" t="s">
        <v>796</v>
      </c>
      <c r="H74" s="39" t="s">
        <v>797</v>
      </c>
      <c r="I74" s="15" t="s">
        <v>30</v>
      </c>
      <c r="S74">
        <f t="shared" si="5"/>
        <v>1</v>
      </c>
      <c r="U74" t="str">
        <f t="shared" si="6"/>
        <v>Bullitt Co PSD, KY</v>
      </c>
      <c r="V74" t="s">
        <v>57</v>
      </c>
      <c r="W74" t="s">
        <v>58</v>
      </c>
      <c r="X74" s="15" t="s">
        <v>290</v>
      </c>
      <c r="Y74" s="15" t="s">
        <v>291</v>
      </c>
      <c r="Z74" s="15" t="s">
        <v>290</v>
      </c>
      <c r="AA74" s="15" t="s">
        <v>291</v>
      </c>
      <c r="AB74" s="15" t="s">
        <v>798</v>
      </c>
      <c r="AC74" s="15" t="s">
        <v>799</v>
      </c>
      <c r="AD74" s="26" t="s">
        <v>800</v>
      </c>
      <c r="AE74" s="15" t="s">
        <v>801</v>
      </c>
      <c r="AF74" s="15" t="s">
        <v>63</v>
      </c>
      <c r="AG74" s="15" t="s">
        <v>802</v>
      </c>
      <c r="AH74" s="15" t="s">
        <v>803</v>
      </c>
      <c r="AK74" t="str">
        <f t="shared" si="8"/>
        <v>Green Co SD, KY</v>
      </c>
      <c r="AL74" t="s">
        <v>57</v>
      </c>
      <c r="AM74" t="s">
        <v>58</v>
      </c>
      <c r="AN74" s="39" t="s">
        <v>796</v>
      </c>
      <c r="AO74" s="45" t="s">
        <v>797</v>
      </c>
      <c r="AP74" t="s">
        <v>804</v>
      </c>
      <c r="AQ74" t="s">
        <v>805</v>
      </c>
      <c r="AR74" t="s">
        <v>63</v>
      </c>
      <c r="AS74" t="s">
        <v>806</v>
      </c>
      <c r="AT74" t="e">
        <v>#N/A</v>
      </c>
    </row>
    <row r="75" spans="1:46">
      <c r="A75" t="str">
        <f t="shared" si="7"/>
        <v>Greenup Co SD, KY</v>
      </c>
      <c r="E75" s="39" t="s">
        <v>807</v>
      </c>
      <c r="F75" s="39" t="s">
        <v>808</v>
      </c>
      <c r="G75" s="39" t="s">
        <v>807</v>
      </c>
      <c r="H75" s="39" t="s">
        <v>808</v>
      </c>
      <c r="I75" s="15" t="s">
        <v>30</v>
      </c>
      <c r="S75">
        <f t="shared" si="5"/>
        <v>4</v>
      </c>
      <c r="U75" t="str">
        <f t="shared" si="6"/>
        <v>Bullitt Co PSD, KY</v>
      </c>
      <c r="V75" t="s">
        <v>57</v>
      </c>
      <c r="W75" t="s">
        <v>58</v>
      </c>
      <c r="X75" s="15" t="s">
        <v>290</v>
      </c>
      <c r="Y75" s="15" t="s">
        <v>291</v>
      </c>
      <c r="Z75" s="15" t="s">
        <v>290</v>
      </c>
      <c r="AA75" s="15" t="s">
        <v>291</v>
      </c>
      <c r="AB75" s="15" t="s">
        <v>809</v>
      </c>
      <c r="AC75" s="15" t="s">
        <v>810</v>
      </c>
      <c r="AD75" s="15" t="s">
        <v>811</v>
      </c>
      <c r="AE75" s="15" t="s">
        <v>298</v>
      </c>
      <c r="AF75" s="15" t="s">
        <v>63</v>
      </c>
      <c r="AG75" s="15" t="s">
        <v>299</v>
      </c>
      <c r="AH75" s="15" t="s">
        <v>812</v>
      </c>
      <c r="AK75" t="str">
        <f t="shared" si="8"/>
        <v>Greenup Co SD, KY</v>
      </c>
      <c r="AL75" t="s">
        <v>57</v>
      </c>
      <c r="AM75" t="s">
        <v>58</v>
      </c>
      <c r="AN75" s="39" t="s">
        <v>807</v>
      </c>
      <c r="AO75" s="45" t="s">
        <v>808</v>
      </c>
      <c r="AP75" t="s">
        <v>813</v>
      </c>
      <c r="AQ75" t="s">
        <v>814</v>
      </c>
      <c r="AR75" t="s">
        <v>63</v>
      </c>
      <c r="AS75" t="s">
        <v>815</v>
      </c>
      <c r="AT75" t="s">
        <v>816</v>
      </c>
    </row>
    <row r="76" spans="1:46">
      <c r="A76" t="str">
        <f t="shared" si="7"/>
        <v>Hancock Co SD, KY</v>
      </c>
      <c r="E76" s="39" t="s">
        <v>817</v>
      </c>
      <c r="F76" s="39" t="s">
        <v>818</v>
      </c>
      <c r="G76" s="39" t="s">
        <v>817</v>
      </c>
      <c r="H76" s="39" t="s">
        <v>818</v>
      </c>
      <c r="I76" s="15" t="s">
        <v>30</v>
      </c>
      <c r="S76">
        <f t="shared" si="5"/>
        <v>2</v>
      </c>
      <c r="U76" t="str">
        <f t="shared" si="6"/>
        <v>Bullitt Co PSD, KY</v>
      </c>
      <c r="V76" t="s">
        <v>57</v>
      </c>
      <c r="W76" t="s">
        <v>58</v>
      </c>
      <c r="X76" s="15" t="s">
        <v>290</v>
      </c>
      <c r="Y76" s="15" t="s">
        <v>291</v>
      </c>
      <c r="Z76" s="15" t="s">
        <v>290</v>
      </c>
      <c r="AA76" s="15" t="s">
        <v>291</v>
      </c>
      <c r="AB76" s="15" t="s">
        <v>819</v>
      </c>
      <c r="AC76" s="15" t="s">
        <v>283</v>
      </c>
      <c r="AD76" s="15" t="s">
        <v>820</v>
      </c>
      <c r="AE76" s="15" t="s">
        <v>821</v>
      </c>
      <c r="AF76" s="15" t="s">
        <v>63</v>
      </c>
      <c r="AG76" s="15" t="s">
        <v>822</v>
      </c>
      <c r="AH76" s="15" t="s">
        <v>823</v>
      </c>
      <c r="AK76" t="str">
        <f t="shared" si="8"/>
        <v>Hancock Co SD, KY</v>
      </c>
      <c r="AL76" t="s">
        <v>57</v>
      </c>
      <c r="AM76" t="s">
        <v>58</v>
      </c>
      <c r="AN76" s="39" t="s">
        <v>817</v>
      </c>
      <c r="AO76" s="45" t="s">
        <v>818</v>
      </c>
      <c r="AP76" t="s">
        <v>824</v>
      </c>
      <c r="AQ76" t="s">
        <v>825</v>
      </c>
      <c r="AR76" t="s">
        <v>63</v>
      </c>
      <c r="AS76" t="s">
        <v>826</v>
      </c>
      <c r="AT76" t="s">
        <v>827</v>
      </c>
    </row>
    <row r="77" spans="1:46">
      <c r="A77" t="str">
        <f t="shared" si="7"/>
        <v>Hardin Co SD, KY</v>
      </c>
      <c r="E77" s="39" t="s">
        <v>828</v>
      </c>
      <c r="F77" s="39" t="s">
        <v>829</v>
      </c>
      <c r="G77" s="39" t="s">
        <v>828</v>
      </c>
      <c r="H77" s="39" t="s">
        <v>829</v>
      </c>
      <c r="I77" s="15" t="s">
        <v>30</v>
      </c>
      <c r="S77">
        <f t="shared" si="5"/>
        <v>10</v>
      </c>
      <c r="U77" t="str">
        <f t="shared" si="6"/>
        <v>Bullitt Co PSD, KY</v>
      </c>
      <c r="V77" t="s">
        <v>57</v>
      </c>
      <c r="W77" t="s">
        <v>58</v>
      </c>
      <c r="X77" s="15" t="s">
        <v>290</v>
      </c>
      <c r="Y77" s="15" t="s">
        <v>291</v>
      </c>
      <c r="Z77" s="15" t="s">
        <v>290</v>
      </c>
      <c r="AA77" s="15" t="s">
        <v>291</v>
      </c>
      <c r="AB77" s="15" t="s">
        <v>830</v>
      </c>
      <c r="AC77" s="15" t="s">
        <v>831</v>
      </c>
      <c r="AD77" s="15" t="s">
        <v>832</v>
      </c>
      <c r="AE77" s="15" t="s">
        <v>298</v>
      </c>
      <c r="AF77" s="15" t="s">
        <v>63</v>
      </c>
      <c r="AG77" s="15" t="s">
        <v>299</v>
      </c>
      <c r="AH77" s="15" t="s">
        <v>833</v>
      </c>
      <c r="AK77" t="str">
        <f t="shared" si="8"/>
        <v>Hardin Co SD, KY</v>
      </c>
      <c r="AL77" t="s">
        <v>57</v>
      </c>
      <c r="AM77" t="s">
        <v>58</v>
      </c>
      <c r="AN77" s="39" t="s">
        <v>828</v>
      </c>
      <c r="AO77" s="45" t="s">
        <v>829</v>
      </c>
      <c r="AP77" t="s">
        <v>834</v>
      </c>
      <c r="AQ77" t="s">
        <v>579</v>
      </c>
      <c r="AR77" t="s">
        <v>63</v>
      </c>
      <c r="AS77" t="s">
        <v>580</v>
      </c>
      <c r="AT77" t="s">
        <v>835</v>
      </c>
    </row>
    <row r="78" spans="1:46" ht="30">
      <c r="A78" t="str">
        <f t="shared" si="7"/>
        <v>Harlan County Public Schools, KY</v>
      </c>
      <c r="E78" s="39" t="s">
        <v>836</v>
      </c>
      <c r="F78" s="39" t="s">
        <v>837</v>
      </c>
      <c r="G78" s="39" t="s">
        <v>836</v>
      </c>
      <c r="H78" s="39" t="s">
        <v>837</v>
      </c>
      <c r="I78" s="15" t="s">
        <v>30</v>
      </c>
      <c r="S78">
        <f t="shared" si="5"/>
        <v>8</v>
      </c>
      <c r="U78" t="str">
        <f t="shared" si="6"/>
        <v>Bullitt Co PSD, KY</v>
      </c>
      <c r="V78" t="s">
        <v>57</v>
      </c>
      <c r="W78" t="s">
        <v>58</v>
      </c>
      <c r="X78" s="15" t="s">
        <v>290</v>
      </c>
      <c r="Y78" s="15" t="s">
        <v>291</v>
      </c>
      <c r="Z78" s="15" t="s">
        <v>290</v>
      </c>
      <c r="AA78" s="15" t="s">
        <v>291</v>
      </c>
      <c r="AB78" s="15" t="s">
        <v>838</v>
      </c>
      <c r="AC78" s="15" t="s">
        <v>839</v>
      </c>
      <c r="AD78" s="15" t="s">
        <v>840</v>
      </c>
      <c r="AE78" s="15" t="s">
        <v>841</v>
      </c>
      <c r="AF78" s="15" t="s">
        <v>63</v>
      </c>
      <c r="AG78" s="15" t="s">
        <v>842</v>
      </c>
      <c r="AH78" s="15" t="s">
        <v>843</v>
      </c>
      <c r="AK78" t="str">
        <f t="shared" si="8"/>
        <v>Harlan County Public Schools, KY</v>
      </c>
      <c r="AL78" t="s">
        <v>57</v>
      </c>
      <c r="AM78" t="s">
        <v>58</v>
      </c>
      <c r="AN78" s="39" t="s">
        <v>836</v>
      </c>
      <c r="AO78" s="45" t="s">
        <v>837</v>
      </c>
      <c r="AP78" t="s">
        <v>844</v>
      </c>
      <c r="AQ78" t="s">
        <v>845</v>
      </c>
      <c r="AR78" t="s">
        <v>63</v>
      </c>
      <c r="AS78" t="s">
        <v>846</v>
      </c>
      <c r="AT78" t="s">
        <v>847</v>
      </c>
    </row>
    <row r="79" spans="1:46">
      <c r="A79" t="str">
        <f t="shared" si="7"/>
        <v>Harlan ISD, KY</v>
      </c>
      <c r="E79" s="39" t="s">
        <v>848</v>
      </c>
      <c r="F79" s="39" t="s">
        <v>849</v>
      </c>
      <c r="G79" s="39" t="s">
        <v>848</v>
      </c>
      <c r="H79" s="39" t="s">
        <v>849</v>
      </c>
      <c r="I79" s="15" t="s">
        <v>30</v>
      </c>
      <c r="S79">
        <f t="shared" si="5"/>
        <v>1</v>
      </c>
      <c r="U79" t="str">
        <f t="shared" si="6"/>
        <v>Bullitt Co PSD, KY</v>
      </c>
      <c r="V79" t="s">
        <v>57</v>
      </c>
      <c r="W79" t="s">
        <v>58</v>
      </c>
      <c r="X79" s="15" t="s">
        <v>290</v>
      </c>
      <c r="Y79" s="15" t="s">
        <v>291</v>
      </c>
      <c r="Z79" s="15" t="s">
        <v>290</v>
      </c>
      <c r="AA79" s="15" t="s">
        <v>291</v>
      </c>
      <c r="AB79" s="15" t="s">
        <v>850</v>
      </c>
      <c r="AC79" s="15" t="s">
        <v>851</v>
      </c>
      <c r="AD79" s="15" t="s">
        <v>852</v>
      </c>
      <c r="AE79" s="15" t="s">
        <v>853</v>
      </c>
      <c r="AF79" s="15" t="s">
        <v>63</v>
      </c>
      <c r="AG79" s="15" t="s">
        <v>854</v>
      </c>
      <c r="AH79" s="15" t="s">
        <v>855</v>
      </c>
      <c r="AK79" t="str">
        <f t="shared" si="8"/>
        <v>Harlan ISD, KY</v>
      </c>
      <c r="AL79" t="s">
        <v>57</v>
      </c>
      <c r="AM79" t="s">
        <v>58</v>
      </c>
      <c r="AN79" s="39" t="s">
        <v>848</v>
      </c>
      <c r="AO79" s="45" t="s">
        <v>849</v>
      </c>
      <c r="AP79" t="s">
        <v>856</v>
      </c>
      <c r="AQ79" t="s">
        <v>845</v>
      </c>
      <c r="AR79" t="s">
        <v>63</v>
      </c>
      <c r="AS79" t="s">
        <v>846</v>
      </c>
      <c r="AT79" t="s">
        <v>857</v>
      </c>
    </row>
    <row r="80" spans="1:46">
      <c r="A80" t="str">
        <f t="shared" si="7"/>
        <v>Harrison Co SD, KY</v>
      </c>
      <c r="E80" s="39" t="s">
        <v>858</v>
      </c>
      <c r="F80" s="39" t="s">
        <v>859</v>
      </c>
      <c r="G80" s="39" t="s">
        <v>858</v>
      </c>
      <c r="H80" s="39" t="s">
        <v>859</v>
      </c>
      <c r="I80" s="15" t="s">
        <v>30</v>
      </c>
      <c r="S80">
        <f t="shared" si="5"/>
        <v>4</v>
      </c>
      <c r="U80" t="str">
        <f t="shared" si="6"/>
        <v>Bullitt Co PSD, KY</v>
      </c>
      <c r="V80" t="s">
        <v>57</v>
      </c>
      <c r="W80" t="s">
        <v>58</v>
      </c>
      <c r="X80" s="15" t="s">
        <v>290</v>
      </c>
      <c r="Y80" s="15" t="s">
        <v>291</v>
      </c>
      <c r="Z80" s="15" t="s">
        <v>290</v>
      </c>
      <c r="AA80" s="15" t="s">
        <v>291</v>
      </c>
      <c r="AB80" s="15" t="s">
        <v>860</v>
      </c>
      <c r="AC80" s="15" t="s">
        <v>861</v>
      </c>
      <c r="AD80" s="15" t="s">
        <v>862</v>
      </c>
      <c r="AE80" s="15" t="s">
        <v>821</v>
      </c>
      <c r="AF80" s="15" t="s">
        <v>63</v>
      </c>
      <c r="AG80" s="15" t="s">
        <v>822</v>
      </c>
      <c r="AH80" s="15" t="s">
        <v>863</v>
      </c>
      <c r="AK80" t="str">
        <f t="shared" si="8"/>
        <v>Harrison Co SD, KY</v>
      </c>
      <c r="AL80" t="s">
        <v>57</v>
      </c>
      <c r="AM80" t="s">
        <v>58</v>
      </c>
      <c r="AN80" s="39" t="s">
        <v>858</v>
      </c>
      <c r="AO80" s="45" t="s">
        <v>859</v>
      </c>
      <c r="AP80" t="s">
        <v>864</v>
      </c>
      <c r="AQ80" t="s">
        <v>865</v>
      </c>
      <c r="AR80" t="s">
        <v>63</v>
      </c>
      <c r="AS80" t="s">
        <v>866</v>
      </c>
      <c r="AT80" t="s">
        <v>867</v>
      </c>
    </row>
    <row r="81" spans="1:46">
      <c r="A81" t="str">
        <f t="shared" si="7"/>
        <v>Hart Co SD, KY</v>
      </c>
      <c r="E81" s="39" t="s">
        <v>868</v>
      </c>
      <c r="F81" s="39" t="s">
        <v>869</v>
      </c>
      <c r="G81" s="39" t="s">
        <v>868</v>
      </c>
      <c r="H81" s="39" t="s">
        <v>869</v>
      </c>
      <c r="I81" s="15" t="s">
        <v>30</v>
      </c>
      <c r="S81">
        <f t="shared" si="5"/>
        <v>5</v>
      </c>
      <c r="U81" t="str">
        <f t="shared" si="6"/>
        <v>Bullitt Co PSD, KY</v>
      </c>
      <c r="V81" t="s">
        <v>57</v>
      </c>
      <c r="W81" t="s">
        <v>58</v>
      </c>
      <c r="X81" s="15" t="s">
        <v>290</v>
      </c>
      <c r="Y81" s="15" t="s">
        <v>291</v>
      </c>
      <c r="Z81" s="15" t="s">
        <v>290</v>
      </c>
      <c r="AA81" s="15" t="s">
        <v>291</v>
      </c>
      <c r="AB81" s="15" t="s">
        <v>870</v>
      </c>
      <c r="AC81" s="15" t="s">
        <v>871</v>
      </c>
      <c r="AD81" s="15" t="s">
        <v>872</v>
      </c>
      <c r="AE81" s="15" t="s">
        <v>873</v>
      </c>
      <c r="AF81" s="15" t="s">
        <v>63</v>
      </c>
      <c r="AG81" s="15" t="s">
        <v>874</v>
      </c>
      <c r="AH81" s="15" t="s">
        <v>875</v>
      </c>
      <c r="AK81" t="str">
        <f t="shared" si="8"/>
        <v>Hart Co SD, KY</v>
      </c>
      <c r="AL81" t="s">
        <v>57</v>
      </c>
      <c r="AM81" t="s">
        <v>58</v>
      </c>
      <c r="AN81" s="39" t="s">
        <v>868</v>
      </c>
      <c r="AO81" s="45" t="s">
        <v>869</v>
      </c>
      <c r="AP81" t="s">
        <v>876</v>
      </c>
      <c r="AQ81" t="s">
        <v>877</v>
      </c>
      <c r="AR81" t="s">
        <v>63</v>
      </c>
      <c r="AS81" t="s">
        <v>878</v>
      </c>
      <c r="AT81" t="s">
        <v>879</v>
      </c>
    </row>
    <row r="82" spans="1:46">
      <c r="A82" t="str">
        <f t="shared" si="7"/>
        <v>Hazard ISD, KY</v>
      </c>
      <c r="E82" s="39" t="s">
        <v>880</v>
      </c>
      <c r="F82" s="39" t="s">
        <v>881</v>
      </c>
      <c r="G82" s="39" t="s">
        <v>880</v>
      </c>
      <c r="H82" s="39" t="s">
        <v>881</v>
      </c>
      <c r="I82" s="15" t="s">
        <v>30</v>
      </c>
      <c r="S82">
        <f t="shared" si="5"/>
        <v>1</v>
      </c>
      <c r="U82" t="str">
        <f t="shared" si="6"/>
        <v>Bullitt Co PSD, KY</v>
      </c>
      <c r="V82" t="s">
        <v>57</v>
      </c>
      <c r="W82" t="s">
        <v>58</v>
      </c>
      <c r="X82" s="15" t="s">
        <v>290</v>
      </c>
      <c r="Y82" s="15" t="s">
        <v>291</v>
      </c>
      <c r="Z82" s="15" t="s">
        <v>290</v>
      </c>
      <c r="AA82" s="15" t="s">
        <v>291</v>
      </c>
      <c r="AB82" s="15" t="s">
        <v>882</v>
      </c>
      <c r="AC82" s="15" t="s">
        <v>883</v>
      </c>
      <c r="AD82" s="15" t="s">
        <v>884</v>
      </c>
      <c r="AE82" s="15" t="s">
        <v>821</v>
      </c>
      <c r="AF82" s="15" t="s">
        <v>63</v>
      </c>
      <c r="AG82" s="15" t="s">
        <v>822</v>
      </c>
      <c r="AH82" s="15" t="s">
        <v>885</v>
      </c>
      <c r="AK82" t="str">
        <f t="shared" si="8"/>
        <v>Hazard ISD, KY</v>
      </c>
      <c r="AL82" t="s">
        <v>57</v>
      </c>
      <c r="AM82" t="s">
        <v>58</v>
      </c>
      <c r="AN82" s="39" t="s">
        <v>880</v>
      </c>
      <c r="AO82" s="45" t="s">
        <v>881</v>
      </c>
      <c r="AP82" t="s">
        <v>886</v>
      </c>
      <c r="AQ82" t="s">
        <v>887</v>
      </c>
      <c r="AR82" t="s">
        <v>63</v>
      </c>
      <c r="AS82" t="s">
        <v>888</v>
      </c>
      <c r="AT82" t="s">
        <v>889</v>
      </c>
    </row>
    <row r="83" spans="1:46">
      <c r="A83" t="str">
        <f t="shared" si="7"/>
        <v>Henderson Co SD, KY</v>
      </c>
      <c r="E83" s="39" t="s">
        <v>890</v>
      </c>
      <c r="F83" s="39" t="s">
        <v>891</v>
      </c>
      <c r="G83" s="39" t="s">
        <v>890</v>
      </c>
      <c r="H83" s="39" t="s">
        <v>891</v>
      </c>
      <c r="I83" s="15" t="s">
        <v>30</v>
      </c>
      <c r="S83">
        <f t="shared" si="5"/>
        <v>9</v>
      </c>
      <c r="U83" t="str">
        <f t="shared" si="6"/>
        <v>Bullitt Co PSD, KY</v>
      </c>
      <c r="V83" t="s">
        <v>57</v>
      </c>
      <c r="W83" t="s">
        <v>58</v>
      </c>
      <c r="X83" s="15" t="s">
        <v>290</v>
      </c>
      <c r="Y83" s="15" t="s">
        <v>291</v>
      </c>
      <c r="Z83" s="15" t="s">
        <v>290</v>
      </c>
      <c r="AA83" s="15" t="s">
        <v>291</v>
      </c>
      <c r="AB83" s="15" t="s">
        <v>892</v>
      </c>
      <c r="AC83" s="15" t="s">
        <v>893</v>
      </c>
      <c r="AD83" s="15" t="s">
        <v>894</v>
      </c>
      <c r="AE83" s="15" t="s">
        <v>853</v>
      </c>
      <c r="AF83" s="15" t="s">
        <v>63</v>
      </c>
      <c r="AG83" s="15" t="s">
        <v>854</v>
      </c>
      <c r="AH83" s="15" t="s">
        <v>895</v>
      </c>
      <c r="AK83" t="str">
        <f t="shared" si="8"/>
        <v>Henderson Co SD, KY</v>
      </c>
      <c r="AL83" t="s">
        <v>57</v>
      </c>
      <c r="AM83" t="s">
        <v>58</v>
      </c>
      <c r="AN83" s="39" t="s">
        <v>890</v>
      </c>
      <c r="AO83" s="45" t="s">
        <v>891</v>
      </c>
      <c r="AP83" t="s">
        <v>896</v>
      </c>
      <c r="AQ83" t="s">
        <v>897</v>
      </c>
      <c r="AR83" t="s">
        <v>63</v>
      </c>
      <c r="AS83" t="s">
        <v>898</v>
      </c>
      <c r="AT83" t="s">
        <v>899</v>
      </c>
    </row>
    <row r="84" spans="1:46">
      <c r="A84" t="str">
        <f t="shared" si="7"/>
        <v>Henry Co PSD, KY</v>
      </c>
      <c r="E84" s="39" t="s">
        <v>900</v>
      </c>
      <c r="F84" s="39" t="s">
        <v>901</v>
      </c>
      <c r="G84" s="39" t="s">
        <v>900</v>
      </c>
      <c r="H84" s="39" t="s">
        <v>901</v>
      </c>
      <c r="I84" s="15" t="s">
        <v>30</v>
      </c>
      <c r="S84">
        <f t="shared" si="5"/>
        <v>3</v>
      </c>
      <c r="U84" t="str">
        <f t="shared" si="6"/>
        <v>Bullitt Co PSD, KY</v>
      </c>
      <c r="V84" t="s">
        <v>57</v>
      </c>
      <c r="W84" t="s">
        <v>58</v>
      </c>
      <c r="X84" s="15" t="s">
        <v>290</v>
      </c>
      <c r="Y84" s="15" t="s">
        <v>291</v>
      </c>
      <c r="Z84" s="15" t="s">
        <v>290</v>
      </c>
      <c r="AA84" s="15" t="s">
        <v>291</v>
      </c>
      <c r="AB84" s="15" t="s">
        <v>902</v>
      </c>
      <c r="AC84" s="15" t="s">
        <v>903</v>
      </c>
      <c r="AD84" s="15" t="s">
        <v>904</v>
      </c>
      <c r="AE84" s="15" t="s">
        <v>821</v>
      </c>
      <c r="AF84" s="15" t="s">
        <v>63</v>
      </c>
      <c r="AG84" s="15" t="s">
        <v>822</v>
      </c>
      <c r="AH84" s="15" t="s">
        <v>905</v>
      </c>
      <c r="AK84" t="str">
        <f t="shared" si="8"/>
        <v>Henry Co PSD, KY</v>
      </c>
      <c r="AL84" t="s">
        <v>57</v>
      </c>
      <c r="AM84" t="s">
        <v>58</v>
      </c>
      <c r="AN84" s="39" t="s">
        <v>900</v>
      </c>
      <c r="AO84" s="45" t="s">
        <v>901</v>
      </c>
      <c r="AP84" t="s">
        <v>906</v>
      </c>
      <c r="AQ84" t="s">
        <v>907</v>
      </c>
      <c r="AR84" t="s">
        <v>63</v>
      </c>
      <c r="AS84" t="s">
        <v>908</v>
      </c>
      <c r="AT84" t="s">
        <v>909</v>
      </c>
    </row>
    <row r="85" spans="1:46">
      <c r="A85" t="str">
        <f t="shared" si="7"/>
        <v>Hickman Co SD, KY</v>
      </c>
      <c r="E85" s="39" t="s">
        <v>910</v>
      </c>
      <c r="F85" s="39" t="s">
        <v>911</v>
      </c>
      <c r="G85" s="39" t="s">
        <v>910</v>
      </c>
      <c r="H85" s="39" t="s">
        <v>911</v>
      </c>
      <c r="I85" s="15" t="s">
        <v>30</v>
      </c>
      <c r="S85">
        <f t="shared" si="5"/>
        <v>1</v>
      </c>
      <c r="U85" t="str">
        <f t="shared" si="6"/>
        <v>Bullitt Co PSD, KY</v>
      </c>
      <c r="V85" t="s">
        <v>57</v>
      </c>
      <c r="W85" t="s">
        <v>58</v>
      </c>
      <c r="X85" s="15" t="s">
        <v>290</v>
      </c>
      <c r="Y85" s="15" t="s">
        <v>291</v>
      </c>
      <c r="Z85" s="15" t="s">
        <v>290</v>
      </c>
      <c r="AA85" s="15" t="s">
        <v>291</v>
      </c>
      <c r="AB85" s="15" t="s">
        <v>912</v>
      </c>
      <c r="AC85" s="15" t="s">
        <v>913</v>
      </c>
      <c r="AD85" s="15" t="s">
        <v>914</v>
      </c>
      <c r="AE85" s="15" t="s">
        <v>298</v>
      </c>
      <c r="AF85" s="15" t="s">
        <v>63</v>
      </c>
      <c r="AG85" s="15" t="s">
        <v>299</v>
      </c>
      <c r="AH85" s="15" t="s">
        <v>915</v>
      </c>
      <c r="AK85" t="str">
        <f t="shared" si="8"/>
        <v>Hickman Co SD, KY</v>
      </c>
      <c r="AL85" t="s">
        <v>57</v>
      </c>
      <c r="AM85" t="s">
        <v>58</v>
      </c>
      <c r="AN85" s="39" t="s">
        <v>910</v>
      </c>
      <c r="AO85" s="45" t="s">
        <v>911</v>
      </c>
      <c r="AP85" t="s">
        <v>916</v>
      </c>
      <c r="AQ85" t="s">
        <v>917</v>
      </c>
      <c r="AR85" t="s">
        <v>63</v>
      </c>
      <c r="AS85" t="s">
        <v>918</v>
      </c>
      <c r="AT85" t="s">
        <v>919</v>
      </c>
    </row>
    <row r="86" spans="1:46">
      <c r="A86" t="str">
        <f t="shared" si="7"/>
        <v>Hopkins Co SD, KY</v>
      </c>
      <c r="E86" s="39" t="s">
        <v>920</v>
      </c>
      <c r="F86" s="39" t="s">
        <v>921</v>
      </c>
      <c r="G86" s="39" t="s">
        <v>920</v>
      </c>
      <c r="H86" s="39" t="s">
        <v>921</v>
      </c>
      <c r="I86" s="15" t="s">
        <v>30</v>
      </c>
      <c r="S86">
        <f t="shared" si="5"/>
        <v>8</v>
      </c>
      <c r="U86" t="str">
        <f t="shared" si="6"/>
        <v>Bullitt Co PSD, KY</v>
      </c>
      <c r="V86" t="s">
        <v>57</v>
      </c>
      <c r="W86" t="s">
        <v>58</v>
      </c>
      <c r="X86" s="15" t="s">
        <v>290</v>
      </c>
      <c r="Y86" s="15" t="s">
        <v>291</v>
      </c>
      <c r="Z86" s="15" t="s">
        <v>290</v>
      </c>
      <c r="AA86" s="15" t="s">
        <v>291</v>
      </c>
      <c r="AB86" s="15" t="s">
        <v>922</v>
      </c>
      <c r="AC86" s="15" t="s">
        <v>923</v>
      </c>
      <c r="AD86" s="15" t="s">
        <v>924</v>
      </c>
      <c r="AE86" s="15" t="s">
        <v>298</v>
      </c>
      <c r="AF86" s="15" t="s">
        <v>63</v>
      </c>
      <c r="AG86" s="15" t="s">
        <v>299</v>
      </c>
      <c r="AH86" s="15" t="s">
        <v>925</v>
      </c>
      <c r="AK86" t="str">
        <f t="shared" si="8"/>
        <v>Hopkins Co SD, KY</v>
      </c>
      <c r="AL86" t="s">
        <v>57</v>
      </c>
      <c r="AM86" t="s">
        <v>58</v>
      </c>
      <c r="AN86" s="39" t="s">
        <v>920</v>
      </c>
      <c r="AO86" s="45" t="s">
        <v>921</v>
      </c>
      <c r="AP86" t="s">
        <v>926</v>
      </c>
      <c r="AQ86" t="s">
        <v>927</v>
      </c>
      <c r="AR86" t="s">
        <v>63</v>
      </c>
      <c r="AS86" t="s">
        <v>928</v>
      </c>
      <c r="AT86" t="s">
        <v>929</v>
      </c>
    </row>
    <row r="87" spans="1:46">
      <c r="A87" t="str">
        <f t="shared" si="7"/>
        <v>Jackson County SD, KY</v>
      </c>
      <c r="E87" s="39" t="s">
        <v>930</v>
      </c>
      <c r="F87" s="39" t="s">
        <v>931</v>
      </c>
      <c r="G87" s="39" t="s">
        <v>930</v>
      </c>
      <c r="H87" s="39" t="s">
        <v>931</v>
      </c>
      <c r="I87" s="15" t="s">
        <v>30</v>
      </c>
      <c r="S87">
        <f t="shared" si="5"/>
        <v>3</v>
      </c>
      <c r="U87" t="str">
        <f t="shared" si="6"/>
        <v>Burgin ISD, KY</v>
      </c>
      <c r="V87" t="s">
        <v>57</v>
      </c>
      <c r="W87" t="s">
        <v>58</v>
      </c>
      <c r="X87" s="15" t="s">
        <v>301</v>
      </c>
      <c r="Y87" s="15" t="s">
        <v>302</v>
      </c>
      <c r="Z87" s="15" t="s">
        <v>301</v>
      </c>
      <c r="AA87" s="15" t="s">
        <v>302</v>
      </c>
      <c r="AB87" s="15" t="s">
        <v>932</v>
      </c>
      <c r="AC87" s="15" t="s">
        <v>933</v>
      </c>
      <c r="AD87" s="15" t="s">
        <v>934</v>
      </c>
      <c r="AE87" s="15" t="s">
        <v>308</v>
      </c>
      <c r="AF87" s="15" t="s">
        <v>63</v>
      </c>
      <c r="AG87" s="15" t="s">
        <v>309</v>
      </c>
      <c r="AH87" s="15" t="s">
        <v>935</v>
      </c>
      <c r="AK87" t="str">
        <f t="shared" si="8"/>
        <v>Jackson County SD, KY</v>
      </c>
      <c r="AL87" t="s">
        <v>57</v>
      </c>
      <c r="AM87" t="s">
        <v>58</v>
      </c>
      <c r="AN87" s="39" t="s">
        <v>930</v>
      </c>
      <c r="AO87" s="45" t="s">
        <v>931</v>
      </c>
      <c r="AP87" t="s">
        <v>936</v>
      </c>
      <c r="AQ87" t="s">
        <v>937</v>
      </c>
      <c r="AR87" t="s">
        <v>63</v>
      </c>
      <c r="AS87" t="s">
        <v>938</v>
      </c>
      <c r="AT87" t="s">
        <v>939</v>
      </c>
    </row>
    <row r="88" spans="1:46">
      <c r="A88" t="str">
        <f t="shared" si="7"/>
        <v>Jackson ISD, KY</v>
      </c>
      <c r="E88" s="39" t="s">
        <v>940</v>
      </c>
      <c r="F88" s="39" t="s">
        <v>941</v>
      </c>
      <c r="G88" s="39" t="s">
        <v>940</v>
      </c>
      <c r="H88" s="39" t="s">
        <v>941</v>
      </c>
      <c r="I88" s="15" t="s">
        <v>30</v>
      </c>
      <c r="S88">
        <f t="shared" si="5"/>
        <v>1</v>
      </c>
      <c r="U88" t="str">
        <f t="shared" si="6"/>
        <v>Butler Co SD, KY</v>
      </c>
      <c r="V88" t="s">
        <v>57</v>
      </c>
      <c r="W88" t="s">
        <v>58</v>
      </c>
      <c r="X88" s="15" t="s">
        <v>311</v>
      </c>
      <c r="Y88" s="15" t="s">
        <v>312</v>
      </c>
      <c r="Z88" s="15" t="s">
        <v>311</v>
      </c>
      <c r="AA88" s="15" t="s">
        <v>312</v>
      </c>
      <c r="AB88" s="15" t="s">
        <v>942</v>
      </c>
      <c r="AC88" s="15" t="s">
        <v>943</v>
      </c>
      <c r="AD88" s="15" t="s">
        <v>944</v>
      </c>
      <c r="AE88" s="15" t="s">
        <v>318</v>
      </c>
      <c r="AF88" s="15" t="s">
        <v>63</v>
      </c>
      <c r="AG88" s="15" t="s">
        <v>319</v>
      </c>
      <c r="AH88" s="15" t="e">
        <v>#N/A</v>
      </c>
      <c r="AK88" t="str">
        <f t="shared" si="8"/>
        <v>Jackson ISD, KY</v>
      </c>
      <c r="AL88" t="s">
        <v>57</v>
      </c>
      <c r="AM88" t="s">
        <v>58</v>
      </c>
      <c r="AN88" s="39" t="s">
        <v>940</v>
      </c>
      <c r="AO88" s="45" t="s">
        <v>941</v>
      </c>
      <c r="AP88" t="s">
        <v>945</v>
      </c>
      <c r="AQ88" t="s">
        <v>277</v>
      </c>
      <c r="AR88" t="s">
        <v>63</v>
      </c>
      <c r="AS88" t="s">
        <v>278</v>
      </c>
      <c r="AT88" t="s">
        <v>946</v>
      </c>
    </row>
    <row r="89" spans="1:46" ht="30">
      <c r="A89" t="str">
        <f t="shared" si="7"/>
        <v>Jefferson Co Public Schools, KY</v>
      </c>
      <c r="E89" s="39" t="s">
        <v>947</v>
      </c>
      <c r="F89" s="39" t="s">
        <v>948</v>
      </c>
      <c r="G89" s="39" t="s">
        <v>947</v>
      </c>
      <c r="H89" s="39" t="s">
        <v>948</v>
      </c>
      <c r="I89" s="15" t="s">
        <v>30</v>
      </c>
      <c r="S89">
        <f t="shared" si="5"/>
        <v>102</v>
      </c>
      <c r="U89" t="str">
        <f t="shared" si="6"/>
        <v>Butler Co SD, KY</v>
      </c>
      <c r="V89" t="s">
        <v>57</v>
      </c>
      <c r="W89" t="s">
        <v>58</v>
      </c>
      <c r="X89" s="15" t="s">
        <v>311</v>
      </c>
      <c r="Y89" s="15" t="s">
        <v>312</v>
      </c>
      <c r="Z89" s="15" t="s">
        <v>311</v>
      </c>
      <c r="AA89" s="15" t="s">
        <v>312</v>
      </c>
      <c r="AB89" s="15" t="s">
        <v>949</v>
      </c>
      <c r="AC89" s="15" t="s">
        <v>950</v>
      </c>
      <c r="AD89" s="15" t="s">
        <v>951</v>
      </c>
      <c r="AE89" s="15" t="s">
        <v>318</v>
      </c>
      <c r="AF89" s="15" t="s">
        <v>63</v>
      </c>
      <c r="AG89" s="15" t="s">
        <v>319</v>
      </c>
      <c r="AH89" s="15" t="s">
        <v>952</v>
      </c>
      <c r="AK89" t="str">
        <f t="shared" si="8"/>
        <v>Jefferson Co Public Schools, KY</v>
      </c>
      <c r="AL89" t="s">
        <v>57</v>
      </c>
      <c r="AM89" t="s">
        <v>58</v>
      </c>
      <c r="AN89" s="39" t="s">
        <v>947</v>
      </c>
      <c r="AO89" s="45" t="s">
        <v>948</v>
      </c>
      <c r="AP89" t="s">
        <v>953</v>
      </c>
      <c r="AQ89" t="s">
        <v>853</v>
      </c>
      <c r="AR89" t="s">
        <v>63</v>
      </c>
      <c r="AS89" t="s">
        <v>954</v>
      </c>
      <c r="AT89" t="s">
        <v>955</v>
      </c>
    </row>
    <row r="90" spans="1:46">
      <c r="A90" t="str">
        <f t="shared" si="7"/>
        <v>Jenkins ISD, KY</v>
      </c>
      <c r="E90" s="39" t="s">
        <v>956</v>
      </c>
      <c r="F90" s="39" t="s">
        <v>957</v>
      </c>
      <c r="G90" s="39" t="s">
        <v>956</v>
      </c>
      <c r="H90" s="39" t="s">
        <v>957</v>
      </c>
      <c r="I90" s="15" t="s">
        <v>30</v>
      </c>
      <c r="S90">
        <f t="shared" si="5"/>
        <v>1</v>
      </c>
      <c r="U90" t="str">
        <f t="shared" si="6"/>
        <v>Caldwell Co SD, KY</v>
      </c>
      <c r="V90" t="s">
        <v>57</v>
      </c>
      <c r="W90" t="s">
        <v>58</v>
      </c>
      <c r="X90" s="15" t="s">
        <v>321</v>
      </c>
      <c r="Y90" s="15" t="s">
        <v>322</v>
      </c>
      <c r="Z90" s="15" t="s">
        <v>321</v>
      </c>
      <c r="AA90" s="15" t="s">
        <v>322</v>
      </c>
      <c r="AB90" s="15" t="s">
        <v>958</v>
      </c>
      <c r="AC90" s="15" t="s">
        <v>959</v>
      </c>
      <c r="AD90" s="15" t="s">
        <v>960</v>
      </c>
      <c r="AE90" s="15" t="s">
        <v>330</v>
      </c>
      <c r="AF90" s="15" t="s">
        <v>63</v>
      </c>
      <c r="AG90" s="15" t="s">
        <v>331</v>
      </c>
      <c r="AH90" s="15" t="s">
        <v>961</v>
      </c>
      <c r="AK90" t="str">
        <f t="shared" si="8"/>
        <v>Jenkins ISD, KY</v>
      </c>
      <c r="AL90" t="s">
        <v>57</v>
      </c>
      <c r="AM90" t="s">
        <v>58</v>
      </c>
      <c r="AN90" s="39" t="s">
        <v>956</v>
      </c>
      <c r="AO90" s="45" t="s">
        <v>957</v>
      </c>
      <c r="AP90" t="s">
        <v>962</v>
      </c>
      <c r="AQ90" t="s">
        <v>963</v>
      </c>
      <c r="AR90" t="s">
        <v>63</v>
      </c>
      <c r="AS90" t="s">
        <v>964</v>
      </c>
      <c r="AT90" t="e">
        <v>#N/A</v>
      </c>
    </row>
    <row r="91" spans="1:46">
      <c r="A91" t="str">
        <f t="shared" si="7"/>
        <v>Jessamine Co SD, KY</v>
      </c>
      <c r="E91" s="39" t="s">
        <v>965</v>
      </c>
      <c r="F91" s="39" t="s">
        <v>966</v>
      </c>
      <c r="G91" s="39" t="s">
        <v>965</v>
      </c>
      <c r="H91" s="39" t="s">
        <v>966</v>
      </c>
      <c r="I91" s="15" t="s">
        <v>30</v>
      </c>
      <c r="S91">
        <f t="shared" si="5"/>
        <v>1</v>
      </c>
      <c r="U91" t="str">
        <f t="shared" si="6"/>
        <v>Calloway Co SD, KY</v>
      </c>
      <c r="V91" t="s">
        <v>57</v>
      </c>
      <c r="W91" t="s">
        <v>58</v>
      </c>
      <c r="X91" s="15" t="s">
        <v>333</v>
      </c>
      <c r="Y91" s="15" t="s">
        <v>334</v>
      </c>
      <c r="Z91" s="15" t="s">
        <v>333</v>
      </c>
      <c r="AA91" s="15" t="s">
        <v>334</v>
      </c>
      <c r="AB91" s="15" t="s">
        <v>967</v>
      </c>
      <c r="AC91" s="15" t="s">
        <v>968</v>
      </c>
      <c r="AD91" s="15" t="s">
        <v>969</v>
      </c>
      <c r="AE91" s="15" t="s">
        <v>341</v>
      </c>
      <c r="AF91" s="15" t="s">
        <v>63</v>
      </c>
      <c r="AG91" s="15" t="s">
        <v>342</v>
      </c>
      <c r="AH91" s="15" t="s">
        <v>970</v>
      </c>
      <c r="AK91" t="str">
        <f t="shared" si="8"/>
        <v>Jessamine Co SD, KY</v>
      </c>
      <c r="AL91" t="s">
        <v>57</v>
      </c>
      <c r="AM91" t="s">
        <v>58</v>
      </c>
      <c r="AN91" s="39" t="s">
        <v>965</v>
      </c>
      <c r="AO91" s="45" t="s">
        <v>966</v>
      </c>
      <c r="AP91" t="s">
        <v>971</v>
      </c>
      <c r="AQ91" t="s">
        <v>972</v>
      </c>
      <c r="AR91" t="s">
        <v>63</v>
      </c>
      <c r="AS91" t="s">
        <v>973</v>
      </c>
      <c r="AT91" t="s">
        <v>974</v>
      </c>
    </row>
    <row r="92" spans="1:46">
      <c r="A92" t="str">
        <f t="shared" si="7"/>
        <v>Johnson Co SD, KY</v>
      </c>
      <c r="E92" s="39" t="s">
        <v>975</v>
      </c>
      <c r="F92" s="39" t="s">
        <v>976</v>
      </c>
      <c r="G92" s="39" t="s">
        <v>975</v>
      </c>
      <c r="H92" s="39" t="s">
        <v>976</v>
      </c>
      <c r="I92" s="15" t="s">
        <v>30</v>
      </c>
      <c r="S92">
        <f t="shared" si="5"/>
        <v>5</v>
      </c>
      <c r="U92" t="str">
        <f t="shared" si="6"/>
        <v>Calloway Co SD, KY</v>
      </c>
      <c r="V92" t="s">
        <v>57</v>
      </c>
      <c r="W92" t="s">
        <v>58</v>
      </c>
      <c r="X92" s="15" t="s">
        <v>333</v>
      </c>
      <c r="Y92" s="15" t="s">
        <v>334</v>
      </c>
      <c r="Z92" s="15" t="s">
        <v>333</v>
      </c>
      <c r="AA92" s="15" t="s">
        <v>334</v>
      </c>
      <c r="AB92" s="15" t="s">
        <v>977</v>
      </c>
      <c r="AC92" s="15" t="s">
        <v>978</v>
      </c>
      <c r="AD92" s="15" t="s">
        <v>979</v>
      </c>
      <c r="AE92" s="15" t="s">
        <v>341</v>
      </c>
      <c r="AF92" s="15" t="s">
        <v>63</v>
      </c>
      <c r="AG92" s="15" t="s">
        <v>342</v>
      </c>
      <c r="AH92" s="15" t="s">
        <v>980</v>
      </c>
      <c r="AK92" t="str">
        <f t="shared" si="8"/>
        <v>Johnson Co SD, KY</v>
      </c>
      <c r="AL92" t="s">
        <v>57</v>
      </c>
      <c r="AM92" t="s">
        <v>58</v>
      </c>
      <c r="AN92" s="39" t="s">
        <v>975</v>
      </c>
      <c r="AO92" s="45" t="s">
        <v>976</v>
      </c>
      <c r="AP92" t="s">
        <v>981</v>
      </c>
      <c r="AQ92" t="s">
        <v>982</v>
      </c>
      <c r="AR92" t="s">
        <v>63</v>
      </c>
      <c r="AS92" t="s">
        <v>983</v>
      </c>
      <c r="AT92" t="s">
        <v>984</v>
      </c>
    </row>
    <row r="93" spans="1:46">
      <c r="A93" t="str">
        <f t="shared" si="7"/>
        <v>Kenton Co SD, KY</v>
      </c>
      <c r="E93" s="39" t="s">
        <v>985</v>
      </c>
      <c r="F93" s="39" t="s">
        <v>986</v>
      </c>
      <c r="G93" s="39" t="s">
        <v>985</v>
      </c>
      <c r="H93" s="39" t="s">
        <v>986</v>
      </c>
      <c r="I93" s="15" t="s">
        <v>30</v>
      </c>
      <c r="S93">
        <f t="shared" si="5"/>
        <v>11</v>
      </c>
      <c r="U93" t="str">
        <f t="shared" si="6"/>
        <v>Calloway Co SD, KY</v>
      </c>
      <c r="V93" t="s">
        <v>57</v>
      </c>
      <c r="W93" t="s">
        <v>58</v>
      </c>
      <c r="X93" s="15" t="s">
        <v>333</v>
      </c>
      <c r="Y93" s="15" t="s">
        <v>334</v>
      </c>
      <c r="Z93" s="15" t="s">
        <v>333</v>
      </c>
      <c r="AA93" s="15" t="s">
        <v>334</v>
      </c>
      <c r="AB93" s="15" t="s">
        <v>987</v>
      </c>
      <c r="AC93" s="15" t="s">
        <v>988</v>
      </c>
      <c r="AD93" s="15" t="s">
        <v>989</v>
      </c>
      <c r="AE93" s="15" t="s">
        <v>341</v>
      </c>
      <c r="AF93" s="15" t="s">
        <v>63</v>
      </c>
      <c r="AG93" s="15" t="s">
        <v>342</v>
      </c>
      <c r="AH93" s="15" t="s">
        <v>990</v>
      </c>
      <c r="AK93" t="str">
        <f t="shared" si="8"/>
        <v>Kenton Co SD, KY</v>
      </c>
      <c r="AL93" t="s">
        <v>57</v>
      </c>
      <c r="AM93" t="s">
        <v>58</v>
      </c>
      <c r="AN93" s="39" t="s">
        <v>985</v>
      </c>
      <c r="AO93" s="45" t="s">
        <v>986</v>
      </c>
      <c r="AP93" t="s">
        <v>991</v>
      </c>
      <c r="AQ93" t="s">
        <v>992</v>
      </c>
      <c r="AR93" t="s">
        <v>63</v>
      </c>
      <c r="AS93" t="s">
        <v>176</v>
      </c>
      <c r="AT93" t="s">
        <v>993</v>
      </c>
    </row>
    <row r="94" spans="1:46" ht="30">
      <c r="A94" t="str">
        <f t="shared" si="7"/>
        <v>Kentucky School for the Blind, KY</v>
      </c>
      <c r="E94" s="39" t="s">
        <v>994</v>
      </c>
      <c r="F94" s="39" t="s">
        <v>995</v>
      </c>
      <c r="G94" s="39" t="s">
        <v>994</v>
      </c>
      <c r="H94" s="39" t="s">
        <v>995</v>
      </c>
      <c r="I94" s="15" t="s">
        <v>30</v>
      </c>
      <c r="S94">
        <f t="shared" si="5"/>
        <v>1</v>
      </c>
      <c r="U94" t="str">
        <f t="shared" si="6"/>
        <v>Campbell Co SD, KY</v>
      </c>
      <c r="V94" t="s">
        <v>57</v>
      </c>
      <c r="W94" t="s">
        <v>58</v>
      </c>
      <c r="X94" s="15" t="s">
        <v>344</v>
      </c>
      <c r="Y94" s="15" t="s">
        <v>345</v>
      </c>
      <c r="Z94" s="15" t="s">
        <v>344</v>
      </c>
      <c r="AA94" s="15" t="s">
        <v>345</v>
      </c>
      <c r="AB94" s="15" t="s">
        <v>996</v>
      </c>
      <c r="AC94" s="15" t="s">
        <v>997</v>
      </c>
      <c r="AD94" s="15" t="s">
        <v>998</v>
      </c>
      <c r="AE94" s="15" t="s">
        <v>351</v>
      </c>
      <c r="AF94" s="15" t="s">
        <v>63</v>
      </c>
      <c r="AG94" s="15" t="s">
        <v>352</v>
      </c>
      <c r="AH94" s="15" t="s">
        <v>999</v>
      </c>
      <c r="AK94" t="str">
        <f t="shared" si="8"/>
        <v>Kentucky School for the Blind, KY</v>
      </c>
      <c r="AL94" t="s">
        <v>57</v>
      </c>
      <c r="AM94" t="s">
        <v>58</v>
      </c>
      <c r="AN94" s="21" t="s">
        <v>994</v>
      </c>
      <c r="AO94" s="46" t="s">
        <v>995</v>
      </c>
      <c r="AP94" t="s">
        <v>1000</v>
      </c>
      <c r="AQ94" t="s">
        <v>853</v>
      </c>
      <c r="AR94" t="s">
        <v>63</v>
      </c>
      <c r="AS94" t="s">
        <v>1001</v>
      </c>
      <c r="AT94" t="s">
        <v>1002</v>
      </c>
    </row>
    <row r="95" spans="1:46" ht="30">
      <c r="A95" t="str">
        <f t="shared" si="7"/>
        <v>Kentucky School for the Deaf, KY</v>
      </c>
      <c r="E95" s="39" t="s">
        <v>1003</v>
      </c>
      <c r="F95" s="39" t="s">
        <v>1004</v>
      </c>
      <c r="G95" s="39" t="s">
        <v>1003</v>
      </c>
      <c r="H95" s="39" t="s">
        <v>1004</v>
      </c>
      <c r="I95" s="15" t="s">
        <v>30</v>
      </c>
      <c r="S95">
        <f t="shared" si="5"/>
        <v>1</v>
      </c>
      <c r="U95" t="str">
        <f t="shared" si="6"/>
        <v>Campbell Co SD, KY</v>
      </c>
      <c r="V95" t="s">
        <v>57</v>
      </c>
      <c r="W95" t="s">
        <v>58</v>
      </c>
      <c r="X95" s="15" t="s">
        <v>344</v>
      </c>
      <c r="Y95" s="15" t="s">
        <v>345</v>
      </c>
      <c r="Z95" s="15" t="s">
        <v>344</v>
      </c>
      <c r="AA95" s="15" t="s">
        <v>345</v>
      </c>
      <c r="AB95" s="15" t="s">
        <v>1005</v>
      </c>
      <c r="AC95" s="15" t="s">
        <v>283</v>
      </c>
      <c r="AD95" s="15" t="s">
        <v>1006</v>
      </c>
      <c r="AE95" s="15" t="s">
        <v>1007</v>
      </c>
      <c r="AF95" s="15" t="s">
        <v>63</v>
      </c>
      <c r="AG95" s="15" t="s">
        <v>1008</v>
      </c>
      <c r="AH95" s="15" t="s">
        <v>1009</v>
      </c>
      <c r="AK95" t="str">
        <f t="shared" si="8"/>
        <v>Kentucky School for the Deaf, KY</v>
      </c>
      <c r="AL95" t="s">
        <v>57</v>
      </c>
      <c r="AM95" t="s">
        <v>58</v>
      </c>
      <c r="AN95" s="47" t="s">
        <v>1003</v>
      </c>
      <c r="AO95" s="46" t="s">
        <v>1004</v>
      </c>
      <c r="AP95" t="s">
        <v>1010</v>
      </c>
      <c r="AQ95" t="s">
        <v>257</v>
      </c>
      <c r="AR95" t="s">
        <v>63</v>
      </c>
      <c r="AS95" t="s">
        <v>258</v>
      </c>
    </row>
    <row r="96" spans="1:46">
      <c r="A96" t="str">
        <f t="shared" si="7"/>
        <v>Knott Co SD, KY</v>
      </c>
      <c r="E96" s="39" t="s">
        <v>1011</v>
      </c>
      <c r="F96" s="39" t="s">
        <v>1012</v>
      </c>
      <c r="G96" s="39" t="s">
        <v>1011</v>
      </c>
      <c r="H96" s="39" t="s">
        <v>1012</v>
      </c>
      <c r="I96" s="15" t="s">
        <v>30</v>
      </c>
      <c r="S96">
        <f t="shared" si="5"/>
        <v>6</v>
      </c>
      <c r="U96" t="str">
        <f t="shared" si="6"/>
        <v>Campbell Co SD, KY</v>
      </c>
      <c r="V96" t="s">
        <v>57</v>
      </c>
      <c r="W96" t="s">
        <v>58</v>
      </c>
      <c r="X96" s="15" t="s">
        <v>344</v>
      </c>
      <c r="Y96" s="15" t="s">
        <v>345</v>
      </c>
      <c r="Z96" s="15" t="s">
        <v>344</v>
      </c>
      <c r="AA96" s="15" t="s">
        <v>345</v>
      </c>
      <c r="AB96" s="15" t="s">
        <v>1013</v>
      </c>
      <c r="AC96" s="15" t="s">
        <v>1014</v>
      </c>
      <c r="AD96" s="15" t="s">
        <v>1015</v>
      </c>
      <c r="AE96" s="15" t="s">
        <v>1007</v>
      </c>
      <c r="AF96" s="15" t="s">
        <v>63</v>
      </c>
      <c r="AG96" s="15" t="s">
        <v>1008</v>
      </c>
      <c r="AH96" s="15" t="s">
        <v>1016</v>
      </c>
      <c r="AK96" t="str">
        <f t="shared" si="8"/>
        <v>Knott Co SD, KY</v>
      </c>
      <c r="AL96" t="s">
        <v>57</v>
      </c>
      <c r="AM96" t="s">
        <v>58</v>
      </c>
      <c r="AN96" s="39" t="s">
        <v>1011</v>
      </c>
      <c r="AO96" s="45" t="s">
        <v>1012</v>
      </c>
      <c r="AP96" t="s">
        <v>1017</v>
      </c>
      <c r="AQ96" t="s">
        <v>1018</v>
      </c>
      <c r="AR96" t="s">
        <v>63</v>
      </c>
      <c r="AS96" t="s">
        <v>1019</v>
      </c>
      <c r="AT96" t="e">
        <v>#N/A</v>
      </c>
    </row>
    <row r="97" spans="1:46">
      <c r="A97" t="str">
        <f t="shared" si="7"/>
        <v>Knox Co SD, KY</v>
      </c>
      <c r="E97" s="39" t="s">
        <v>1020</v>
      </c>
      <c r="F97" s="39" t="s">
        <v>1021</v>
      </c>
      <c r="G97" s="39" t="s">
        <v>1020</v>
      </c>
      <c r="H97" s="39" t="s">
        <v>1021</v>
      </c>
      <c r="I97" s="15" t="s">
        <v>30</v>
      </c>
      <c r="S97">
        <f t="shared" si="5"/>
        <v>7</v>
      </c>
      <c r="U97" t="str">
        <f t="shared" si="6"/>
        <v>Campbell Co SD, KY</v>
      </c>
      <c r="V97" t="s">
        <v>57</v>
      </c>
      <c r="W97" t="s">
        <v>58</v>
      </c>
      <c r="X97" s="15" t="s">
        <v>344</v>
      </c>
      <c r="Y97" s="15" t="s">
        <v>345</v>
      </c>
      <c r="Z97" s="15" t="s">
        <v>344</v>
      </c>
      <c r="AA97" s="15" t="s">
        <v>345</v>
      </c>
      <c r="AB97" s="15" t="s">
        <v>1022</v>
      </c>
      <c r="AC97" s="15" t="s">
        <v>1023</v>
      </c>
      <c r="AD97" s="15" t="s">
        <v>1024</v>
      </c>
      <c r="AE97" s="15" t="s">
        <v>351</v>
      </c>
      <c r="AF97" s="15" t="s">
        <v>63</v>
      </c>
      <c r="AG97" s="15" t="s">
        <v>352</v>
      </c>
      <c r="AH97" s="15" t="e">
        <v>#N/A</v>
      </c>
      <c r="AK97" t="str">
        <f t="shared" si="8"/>
        <v>Knox Co SD, KY</v>
      </c>
      <c r="AL97" t="s">
        <v>57</v>
      </c>
      <c r="AM97" t="s">
        <v>58</v>
      </c>
      <c r="AN97" s="39" t="s">
        <v>1020</v>
      </c>
      <c r="AO97" s="45" t="s">
        <v>1021</v>
      </c>
      <c r="AP97" t="s">
        <v>1025</v>
      </c>
      <c r="AQ97" t="s">
        <v>134</v>
      </c>
      <c r="AR97" t="s">
        <v>63</v>
      </c>
      <c r="AS97" t="s">
        <v>135</v>
      </c>
      <c r="AT97" t="s">
        <v>1026</v>
      </c>
    </row>
    <row r="98" spans="1:46">
      <c r="A98" t="str">
        <f t="shared" si="7"/>
        <v>Larue Co SD, KY</v>
      </c>
      <c r="E98" s="39" t="s">
        <v>1027</v>
      </c>
      <c r="F98" s="39" t="s">
        <v>1028</v>
      </c>
      <c r="G98" s="39" t="s">
        <v>1027</v>
      </c>
      <c r="H98" s="39" t="s">
        <v>1028</v>
      </c>
      <c r="I98" s="15" t="s">
        <v>30</v>
      </c>
      <c r="S98">
        <f t="shared" ref="S98:S129" si="9">COUNTIF(U:U,A98)</f>
        <v>2</v>
      </c>
      <c r="U98" t="str">
        <f t="shared" si="6"/>
        <v>Campbell Co SD, KY</v>
      </c>
      <c r="V98" t="s">
        <v>57</v>
      </c>
      <c r="W98" t="s">
        <v>58</v>
      </c>
      <c r="X98" s="15" t="s">
        <v>344</v>
      </c>
      <c r="Y98" s="15" t="s">
        <v>345</v>
      </c>
      <c r="Z98" s="15" t="s">
        <v>344</v>
      </c>
      <c r="AA98" s="15" t="s">
        <v>345</v>
      </c>
      <c r="AB98" s="15" t="s">
        <v>1029</v>
      </c>
      <c r="AC98" s="15" t="s">
        <v>1030</v>
      </c>
      <c r="AD98" s="15" t="s">
        <v>1031</v>
      </c>
      <c r="AE98" s="15" t="s">
        <v>351</v>
      </c>
      <c r="AF98" s="15" t="s">
        <v>63</v>
      </c>
      <c r="AG98" s="15" t="s">
        <v>352</v>
      </c>
      <c r="AH98" s="15" t="s">
        <v>1032</v>
      </c>
      <c r="AK98" t="str">
        <f t="shared" si="8"/>
        <v>Larue Co SD, KY</v>
      </c>
      <c r="AL98" t="s">
        <v>57</v>
      </c>
      <c r="AM98" t="s">
        <v>58</v>
      </c>
      <c r="AN98" s="39" t="s">
        <v>1027</v>
      </c>
      <c r="AO98" s="45" t="s">
        <v>1028</v>
      </c>
      <c r="AP98" t="s">
        <v>1033</v>
      </c>
      <c r="AQ98" t="s">
        <v>1034</v>
      </c>
      <c r="AR98" t="s">
        <v>63</v>
      </c>
      <c r="AS98" t="s">
        <v>1035</v>
      </c>
      <c r="AT98" t="e">
        <v>#N/A</v>
      </c>
    </row>
    <row r="99" spans="1:46">
      <c r="A99" t="str">
        <f t="shared" si="7"/>
        <v>Laurel Co SD, KY</v>
      </c>
      <c r="E99" s="39" t="s">
        <v>1036</v>
      </c>
      <c r="F99" s="39" t="s">
        <v>1037</v>
      </c>
      <c r="G99" s="39" t="s">
        <v>1036</v>
      </c>
      <c r="H99" s="39" t="s">
        <v>1037</v>
      </c>
      <c r="I99" s="15" t="s">
        <v>30</v>
      </c>
      <c r="S99">
        <f t="shared" si="9"/>
        <v>11</v>
      </c>
      <c r="U99" t="str">
        <f t="shared" si="6"/>
        <v>Campbellsville ISD, KY</v>
      </c>
      <c r="V99" t="s">
        <v>57</v>
      </c>
      <c r="W99" t="s">
        <v>58</v>
      </c>
      <c r="X99" s="15" t="s">
        <v>354</v>
      </c>
      <c r="Y99" s="15" t="s">
        <v>355</v>
      </c>
      <c r="Z99" s="15" t="s">
        <v>354</v>
      </c>
      <c r="AA99" s="15" t="s">
        <v>355</v>
      </c>
      <c r="AB99" s="15" t="s">
        <v>1038</v>
      </c>
      <c r="AC99" s="15" t="s">
        <v>1039</v>
      </c>
      <c r="AD99" s="15" t="s">
        <v>1040</v>
      </c>
      <c r="AE99" s="15" t="s">
        <v>363</v>
      </c>
      <c r="AF99" s="15" t="s">
        <v>63</v>
      </c>
      <c r="AG99" s="15" t="s">
        <v>364</v>
      </c>
      <c r="AH99" s="15" t="s">
        <v>1041</v>
      </c>
      <c r="AK99" t="str">
        <f t="shared" si="8"/>
        <v>Laurel Co SD, KY</v>
      </c>
      <c r="AL99" t="s">
        <v>57</v>
      </c>
      <c r="AM99" t="s">
        <v>58</v>
      </c>
      <c r="AN99" s="39" t="s">
        <v>1036</v>
      </c>
      <c r="AO99" s="45" t="s">
        <v>1037</v>
      </c>
      <c r="AP99" t="s">
        <v>1042</v>
      </c>
      <c r="AQ99" t="s">
        <v>1043</v>
      </c>
      <c r="AR99" t="s">
        <v>63</v>
      </c>
      <c r="AS99" t="s">
        <v>1044</v>
      </c>
      <c r="AT99" t="s">
        <v>1045</v>
      </c>
    </row>
    <row r="100" spans="1:46">
      <c r="A100" t="str">
        <f t="shared" si="7"/>
        <v>Lawrence Co SD, KY</v>
      </c>
      <c r="E100" s="39" t="s">
        <v>1046</v>
      </c>
      <c r="F100" s="39" t="s">
        <v>1047</v>
      </c>
      <c r="G100" s="39" t="s">
        <v>1046</v>
      </c>
      <c r="H100" s="39" t="s">
        <v>1047</v>
      </c>
      <c r="I100" s="15" t="s">
        <v>30</v>
      </c>
      <c r="S100">
        <f t="shared" si="9"/>
        <v>3</v>
      </c>
      <c r="U100" t="str">
        <f t="shared" si="6"/>
        <v>Carlisle Co SD, KY</v>
      </c>
      <c r="V100" t="s">
        <v>57</v>
      </c>
      <c r="W100" t="s">
        <v>58</v>
      </c>
      <c r="X100" s="15" t="s">
        <v>366</v>
      </c>
      <c r="Y100" s="15" t="s">
        <v>367</v>
      </c>
      <c r="Z100" s="15" t="s">
        <v>366</v>
      </c>
      <c r="AA100" s="15" t="s">
        <v>367</v>
      </c>
      <c r="AB100" s="15" t="s">
        <v>1048</v>
      </c>
      <c r="AC100" s="15" t="s">
        <v>1049</v>
      </c>
      <c r="AD100" s="15" t="s">
        <v>374</v>
      </c>
      <c r="AE100" s="15" t="s">
        <v>375</v>
      </c>
      <c r="AF100" s="15" t="s">
        <v>63</v>
      </c>
      <c r="AG100" s="15" t="s">
        <v>376</v>
      </c>
      <c r="AH100" s="15" t="s">
        <v>1050</v>
      </c>
      <c r="AK100" t="str">
        <f t="shared" si="8"/>
        <v>Lawrence Co SD, KY</v>
      </c>
      <c r="AL100" t="s">
        <v>57</v>
      </c>
      <c r="AM100" t="s">
        <v>58</v>
      </c>
      <c r="AN100" s="39" t="s">
        <v>1046</v>
      </c>
      <c r="AO100" s="45" t="s">
        <v>1047</v>
      </c>
      <c r="AP100" t="s">
        <v>1051</v>
      </c>
      <c r="AQ100" t="s">
        <v>1052</v>
      </c>
      <c r="AR100" t="s">
        <v>63</v>
      </c>
      <c r="AS100" t="s">
        <v>1053</v>
      </c>
      <c r="AT100" t="s">
        <v>1054</v>
      </c>
    </row>
    <row r="101" spans="1:46">
      <c r="A101" t="str">
        <f t="shared" si="7"/>
        <v>Lee Co SD, KY</v>
      </c>
      <c r="E101" s="39" t="s">
        <v>1055</v>
      </c>
      <c r="F101" s="39" t="s">
        <v>1056</v>
      </c>
      <c r="G101" s="39" t="s">
        <v>1055</v>
      </c>
      <c r="H101" s="39" t="s">
        <v>1056</v>
      </c>
      <c r="I101" s="15" t="s">
        <v>30</v>
      </c>
      <c r="S101">
        <f t="shared" si="9"/>
        <v>1</v>
      </c>
      <c r="U101" t="str">
        <f t="shared" si="6"/>
        <v>Carroll Co SD, KY</v>
      </c>
      <c r="V101" t="s">
        <v>57</v>
      </c>
      <c r="W101" t="s">
        <v>58</v>
      </c>
      <c r="X101" s="15" t="s">
        <v>378</v>
      </c>
      <c r="Y101" s="15" t="s">
        <v>379</v>
      </c>
      <c r="Z101" s="15" t="s">
        <v>378</v>
      </c>
      <c r="AA101" s="15" t="s">
        <v>379</v>
      </c>
      <c r="AB101" s="15" t="s">
        <v>1057</v>
      </c>
      <c r="AC101" s="15" t="s">
        <v>1058</v>
      </c>
      <c r="AD101" s="15" t="s">
        <v>1059</v>
      </c>
      <c r="AE101" s="15" t="s">
        <v>385</v>
      </c>
      <c r="AF101" s="15" t="s">
        <v>63</v>
      </c>
      <c r="AG101" s="15" t="s">
        <v>386</v>
      </c>
      <c r="AH101" s="15" t="s">
        <v>1060</v>
      </c>
      <c r="AK101" t="str">
        <f t="shared" si="8"/>
        <v>Lee Co SD, KY</v>
      </c>
      <c r="AL101" t="s">
        <v>57</v>
      </c>
      <c r="AM101" t="s">
        <v>58</v>
      </c>
      <c r="AN101" s="39" t="s">
        <v>1055</v>
      </c>
      <c r="AO101" s="45" t="s">
        <v>1056</v>
      </c>
      <c r="AP101" t="s">
        <v>1061</v>
      </c>
      <c r="AQ101" t="s">
        <v>1062</v>
      </c>
      <c r="AR101" t="s">
        <v>63</v>
      </c>
      <c r="AS101" t="s">
        <v>1063</v>
      </c>
      <c r="AT101" t="e">
        <v>#N/A</v>
      </c>
    </row>
    <row r="102" spans="1:46">
      <c r="A102" t="str">
        <f t="shared" si="7"/>
        <v>Leslie Co SD, KY</v>
      </c>
      <c r="E102" s="39" t="s">
        <v>1064</v>
      </c>
      <c r="F102" s="39" t="s">
        <v>1065</v>
      </c>
      <c r="G102" s="39" t="s">
        <v>1064</v>
      </c>
      <c r="H102" s="39" t="s">
        <v>1065</v>
      </c>
      <c r="I102" s="15" t="s">
        <v>30</v>
      </c>
      <c r="S102">
        <f t="shared" si="9"/>
        <v>4</v>
      </c>
      <c r="U102" t="str">
        <f t="shared" si="6"/>
        <v>Carter Co SD, KY</v>
      </c>
      <c r="V102" t="s">
        <v>57</v>
      </c>
      <c r="W102" t="s">
        <v>58</v>
      </c>
      <c r="X102" s="15" t="s">
        <v>388</v>
      </c>
      <c r="Y102" s="15" t="s">
        <v>389</v>
      </c>
      <c r="Z102" s="15" t="s">
        <v>388</v>
      </c>
      <c r="AA102" s="15" t="s">
        <v>389</v>
      </c>
      <c r="AB102" s="15" t="s">
        <v>1066</v>
      </c>
      <c r="AC102" s="15" t="s">
        <v>1067</v>
      </c>
      <c r="AD102" s="15" t="s">
        <v>1068</v>
      </c>
      <c r="AE102" s="15" t="s">
        <v>395</v>
      </c>
      <c r="AF102" s="15" t="s">
        <v>63</v>
      </c>
      <c r="AG102" s="15" t="s">
        <v>396</v>
      </c>
      <c r="AH102" s="15" t="s">
        <v>1069</v>
      </c>
      <c r="AK102" t="str">
        <f t="shared" si="8"/>
        <v>Leslie Co SD, KY</v>
      </c>
      <c r="AL102" t="s">
        <v>57</v>
      </c>
      <c r="AM102" t="s">
        <v>58</v>
      </c>
      <c r="AN102" s="39" t="s">
        <v>1064</v>
      </c>
      <c r="AO102" s="45" t="s">
        <v>1065</v>
      </c>
      <c r="AP102" t="s">
        <v>1070</v>
      </c>
      <c r="AQ102" t="s">
        <v>1071</v>
      </c>
      <c r="AR102" t="s">
        <v>63</v>
      </c>
      <c r="AS102" t="s">
        <v>1072</v>
      </c>
      <c r="AT102" t="e">
        <v>#N/A</v>
      </c>
    </row>
    <row r="103" spans="1:46" ht="30">
      <c r="A103" t="str">
        <f t="shared" si="7"/>
        <v>Letcher County Public Schools, KY</v>
      </c>
      <c r="E103" s="39" t="s">
        <v>1073</v>
      </c>
      <c r="F103" s="39" t="s">
        <v>1074</v>
      </c>
      <c r="G103" s="39" t="s">
        <v>1073</v>
      </c>
      <c r="H103" s="39" t="s">
        <v>1074</v>
      </c>
      <c r="I103" s="15" t="s">
        <v>30</v>
      </c>
      <c r="S103">
        <f t="shared" si="9"/>
        <v>5</v>
      </c>
      <c r="U103" t="str">
        <f t="shared" si="6"/>
        <v>Carter Co SD, KY</v>
      </c>
      <c r="V103" t="s">
        <v>57</v>
      </c>
      <c r="W103" t="s">
        <v>58</v>
      </c>
      <c r="X103" s="15" t="s">
        <v>388</v>
      </c>
      <c r="Y103" s="15" t="s">
        <v>389</v>
      </c>
      <c r="Z103" s="15" t="s">
        <v>388</v>
      </c>
      <c r="AA103" s="15" t="s">
        <v>389</v>
      </c>
      <c r="AB103" s="15" t="s">
        <v>1075</v>
      </c>
      <c r="AC103" s="15" t="s">
        <v>1076</v>
      </c>
      <c r="AD103" s="15" t="s">
        <v>1077</v>
      </c>
      <c r="AE103" s="15" t="s">
        <v>395</v>
      </c>
      <c r="AF103" s="15" t="s">
        <v>63</v>
      </c>
      <c r="AG103" s="15" t="s">
        <v>396</v>
      </c>
      <c r="AH103" s="15" t="s">
        <v>1078</v>
      </c>
      <c r="AK103" t="str">
        <f t="shared" si="8"/>
        <v>Letcher County Public Schools, KY</v>
      </c>
      <c r="AL103" t="s">
        <v>57</v>
      </c>
      <c r="AM103" t="s">
        <v>58</v>
      </c>
      <c r="AN103" s="39" t="s">
        <v>1073</v>
      </c>
      <c r="AO103" s="45" t="s">
        <v>1074</v>
      </c>
      <c r="AP103" t="s">
        <v>1079</v>
      </c>
      <c r="AQ103" t="s">
        <v>1080</v>
      </c>
      <c r="AR103" t="s">
        <v>63</v>
      </c>
      <c r="AS103" t="s">
        <v>1081</v>
      </c>
      <c r="AT103" t="e">
        <v>#N/A</v>
      </c>
    </row>
    <row r="104" spans="1:46">
      <c r="A104" t="str">
        <f t="shared" si="7"/>
        <v>Lewis Co SD, KY</v>
      </c>
      <c r="E104" s="39" t="s">
        <v>1082</v>
      </c>
      <c r="F104" s="39" t="s">
        <v>1083</v>
      </c>
      <c r="G104" s="39" t="s">
        <v>1082</v>
      </c>
      <c r="H104" s="39" t="s">
        <v>1083</v>
      </c>
      <c r="I104" s="15" t="s">
        <v>30</v>
      </c>
      <c r="S104">
        <f t="shared" si="9"/>
        <v>4</v>
      </c>
      <c r="U104" t="str">
        <f t="shared" si="6"/>
        <v>Carter Co SD, KY</v>
      </c>
      <c r="V104" t="s">
        <v>57</v>
      </c>
      <c r="W104" t="s">
        <v>58</v>
      </c>
      <c r="X104" s="15" t="s">
        <v>388</v>
      </c>
      <c r="Y104" s="15" t="s">
        <v>389</v>
      </c>
      <c r="Z104" s="15" t="s">
        <v>388</v>
      </c>
      <c r="AA104" s="15" t="s">
        <v>389</v>
      </c>
      <c r="AB104" s="15" t="s">
        <v>1084</v>
      </c>
      <c r="AC104" s="15" t="s">
        <v>1085</v>
      </c>
      <c r="AD104" s="15" t="s">
        <v>1086</v>
      </c>
      <c r="AE104" s="15" t="s">
        <v>1087</v>
      </c>
      <c r="AF104" s="15" t="s">
        <v>63</v>
      </c>
      <c r="AG104" s="15" t="s">
        <v>1088</v>
      </c>
      <c r="AH104" s="15" t="e">
        <v>#N/A</v>
      </c>
      <c r="AK104" t="str">
        <f t="shared" si="8"/>
        <v>Lewis Co SD, KY</v>
      </c>
      <c r="AL104" t="s">
        <v>57</v>
      </c>
      <c r="AM104" t="s">
        <v>58</v>
      </c>
      <c r="AN104" s="39" t="s">
        <v>1082</v>
      </c>
      <c r="AO104" s="45" t="s">
        <v>1083</v>
      </c>
      <c r="AP104" t="s">
        <v>1089</v>
      </c>
      <c r="AQ104" t="s">
        <v>1090</v>
      </c>
      <c r="AR104" t="s">
        <v>63</v>
      </c>
      <c r="AS104" t="s">
        <v>1091</v>
      </c>
      <c r="AT104" t="e">
        <v>#N/A</v>
      </c>
    </row>
    <row r="105" spans="1:46">
      <c r="A105" t="str">
        <f t="shared" si="7"/>
        <v>Lincoln Co SD, KY</v>
      </c>
      <c r="E105" s="39" t="s">
        <v>1092</v>
      </c>
      <c r="F105" s="39" t="s">
        <v>1093</v>
      </c>
      <c r="G105" s="39" t="s">
        <v>1092</v>
      </c>
      <c r="H105" s="39" t="s">
        <v>1093</v>
      </c>
      <c r="I105" s="15" t="s">
        <v>30</v>
      </c>
      <c r="S105">
        <f t="shared" si="9"/>
        <v>5</v>
      </c>
      <c r="U105" t="str">
        <f t="shared" si="6"/>
        <v>Carter Co SD, KY</v>
      </c>
      <c r="V105" t="s">
        <v>57</v>
      </c>
      <c r="W105" t="s">
        <v>58</v>
      </c>
      <c r="X105" s="15" t="s">
        <v>388</v>
      </c>
      <c r="Y105" s="15" t="s">
        <v>389</v>
      </c>
      <c r="Z105" s="15" t="s">
        <v>388</v>
      </c>
      <c r="AA105" s="15" t="s">
        <v>389</v>
      </c>
      <c r="AB105" s="15" t="s">
        <v>1094</v>
      </c>
      <c r="AC105" s="15" t="s">
        <v>1095</v>
      </c>
      <c r="AD105" s="15" t="s">
        <v>1096</v>
      </c>
      <c r="AE105" s="15" t="s">
        <v>395</v>
      </c>
      <c r="AF105" s="15" t="s">
        <v>63</v>
      </c>
      <c r="AG105" s="15" t="s">
        <v>396</v>
      </c>
      <c r="AH105" s="15" t="s">
        <v>1097</v>
      </c>
      <c r="AK105" t="str">
        <f t="shared" si="8"/>
        <v>Lincoln Co SD, KY</v>
      </c>
      <c r="AL105" t="s">
        <v>57</v>
      </c>
      <c r="AM105" t="s">
        <v>58</v>
      </c>
      <c r="AN105" s="39" t="s">
        <v>1092</v>
      </c>
      <c r="AO105" s="45" t="s">
        <v>1093</v>
      </c>
      <c r="AP105" t="s">
        <v>1098</v>
      </c>
      <c r="AQ105" t="s">
        <v>1099</v>
      </c>
      <c r="AR105" t="s">
        <v>63</v>
      </c>
      <c r="AS105" t="s">
        <v>1100</v>
      </c>
      <c r="AT105" t="s">
        <v>1101</v>
      </c>
    </row>
    <row r="106" spans="1:46">
      <c r="A106" t="str">
        <f t="shared" si="7"/>
        <v>Livingston Co SD, KY</v>
      </c>
      <c r="E106" s="39" t="s">
        <v>1102</v>
      </c>
      <c r="F106" s="39" t="s">
        <v>1103</v>
      </c>
      <c r="G106" s="39" t="s">
        <v>1102</v>
      </c>
      <c r="H106" s="39" t="s">
        <v>1103</v>
      </c>
      <c r="I106" s="15" t="s">
        <v>30</v>
      </c>
      <c r="S106">
        <f t="shared" si="9"/>
        <v>2</v>
      </c>
      <c r="U106" t="str">
        <f t="shared" si="6"/>
        <v>Carter Co SD, KY</v>
      </c>
      <c r="V106" t="s">
        <v>57</v>
      </c>
      <c r="W106" t="s">
        <v>58</v>
      </c>
      <c r="X106" s="15" t="s">
        <v>388</v>
      </c>
      <c r="Y106" s="15" t="s">
        <v>389</v>
      </c>
      <c r="Z106" s="15" t="s">
        <v>388</v>
      </c>
      <c r="AA106" s="15" t="s">
        <v>389</v>
      </c>
      <c r="AB106" s="15" t="s">
        <v>1104</v>
      </c>
      <c r="AC106" s="15" t="s">
        <v>1105</v>
      </c>
      <c r="AD106" s="15" t="s">
        <v>1106</v>
      </c>
      <c r="AE106" s="15" t="s">
        <v>1107</v>
      </c>
      <c r="AF106" s="15" t="s">
        <v>63</v>
      </c>
      <c r="AG106" s="15" t="s">
        <v>1108</v>
      </c>
      <c r="AH106" s="15" t="s">
        <v>1109</v>
      </c>
      <c r="AK106" t="str">
        <f t="shared" si="8"/>
        <v>Livingston Co SD, KY</v>
      </c>
      <c r="AL106" t="s">
        <v>57</v>
      </c>
      <c r="AM106" t="s">
        <v>58</v>
      </c>
      <c r="AN106" s="39" t="s">
        <v>1102</v>
      </c>
      <c r="AO106" s="45" t="s">
        <v>1103</v>
      </c>
      <c r="AP106" t="s">
        <v>1110</v>
      </c>
      <c r="AQ106" t="s">
        <v>1111</v>
      </c>
      <c r="AR106" t="s">
        <v>63</v>
      </c>
      <c r="AS106" t="s">
        <v>1112</v>
      </c>
      <c r="AT106" t="s">
        <v>1113</v>
      </c>
    </row>
    <row r="107" spans="1:46">
      <c r="A107" t="str">
        <f t="shared" si="7"/>
        <v>Logan Co SD, KY</v>
      </c>
      <c r="E107" s="39" t="s">
        <v>1114</v>
      </c>
      <c r="F107" s="39" t="s">
        <v>1115</v>
      </c>
      <c r="G107" s="39" t="s">
        <v>1114</v>
      </c>
      <c r="H107" s="39" t="s">
        <v>1115</v>
      </c>
      <c r="I107" s="15" t="s">
        <v>30</v>
      </c>
      <c r="S107">
        <f t="shared" si="9"/>
        <v>6</v>
      </c>
      <c r="U107" t="str">
        <f t="shared" si="6"/>
        <v>Carter Co SD, KY</v>
      </c>
      <c r="V107" t="s">
        <v>57</v>
      </c>
      <c r="W107" t="s">
        <v>58</v>
      </c>
      <c r="X107" s="15" t="s">
        <v>388</v>
      </c>
      <c r="Y107" s="15" t="s">
        <v>389</v>
      </c>
      <c r="Z107" s="15" t="s">
        <v>388</v>
      </c>
      <c r="AA107" s="15" t="s">
        <v>389</v>
      </c>
      <c r="AB107" s="15" t="s">
        <v>1116</v>
      </c>
      <c r="AC107" s="15" t="s">
        <v>1117</v>
      </c>
      <c r="AD107" s="15" t="s">
        <v>1118</v>
      </c>
      <c r="AE107" s="15" t="s">
        <v>1087</v>
      </c>
      <c r="AF107" s="15" t="s">
        <v>63</v>
      </c>
      <c r="AG107" s="15" t="s">
        <v>1088</v>
      </c>
      <c r="AH107" s="15" t="s">
        <v>1119</v>
      </c>
      <c r="AK107" t="str">
        <f t="shared" si="8"/>
        <v>Logan Co SD, KY</v>
      </c>
      <c r="AL107" t="s">
        <v>57</v>
      </c>
      <c r="AM107" t="s">
        <v>58</v>
      </c>
      <c r="AN107" s="39" t="s">
        <v>1114</v>
      </c>
      <c r="AO107" s="45" t="s">
        <v>1115</v>
      </c>
      <c r="AP107" t="s">
        <v>1120</v>
      </c>
      <c r="AQ107" t="s">
        <v>1121</v>
      </c>
      <c r="AR107" t="s">
        <v>63</v>
      </c>
      <c r="AS107" t="s">
        <v>1122</v>
      </c>
      <c r="AT107" t="e">
        <v>#N/A</v>
      </c>
    </row>
    <row r="108" spans="1:46">
      <c r="A108" t="str">
        <f t="shared" si="7"/>
        <v>Ludlow ISD, KY</v>
      </c>
      <c r="E108" s="39" t="s">
        <v>1123</v>
      </c>
      <c r="F108" s="39" t="s">
        <v>1124</v>
      </c>
      <c r="G108" s="39" t="s">
        <v>1123</v>
      </c>
      <c r="H108" s="39" t="s">
        <v>1124</v>
      </c>
      <c r="I108" s="15" t="s">
        <v>30</v>
      </c>
      <c r="S108">
        <f t="shared" si="9"/>
        <v>1</v>
      </c>
      <c r="U108" t="str">
        <f t="shared" si="6"/>
        <v>Casey Co SD, KY</v>
      </c>
      <c r="V108" t="s">
        <v>57</v>
      </c>
      <c r="W108" t="s">
        <v>58</v>
      </c>
      <c r="X108" s="15" t="s">
        <v>398</v>
      </c>
      <c r="Y108" s="15" t="s">
        <v>399</v>
      </c>
      <c r="Z108" s="15" t="s">
        <v>398</v>
      </c>
      <c r="AA108" s="15" t="s">
        <v>399</v>
      </c>
      <c r="AB108" s="15" t="s">
        <v>1125</v>
      </c>
      <c r="AC108" s="15" t="s">
        <v>1126</v>
      </c>
      <c r="AD108" s="15" t="s">
        <v>1127</v>
      </c>
      <c r="AE108" s="15" t="s">
        <v>405</v>
      </c>
      <c r="AF108" s="15" t="s">
        <v>63</v>
      </c>
      <c r="AG108" s="15" t="s">
        <v>406</v>
      </c>
      <c r="AH108" s="15" t="s">
        <v>1128</v>
      </c>
      <c r="AK108" t="str">
        <f t="shared" si="8"/>
        <v>Ludlow ISD, KY</v>
      </c>
      <c r="AL108" t="s">
        <v>57</v>
      </c>
      <c r="AM108" t="s">
        <v>58</v>
      </c>
      <c r="AN108" s="39" t="s">
        <v>1123</v>
      </c>
      <c r="AO108" s="45" t="s">
        <v>1124</v>
      </c>
      <c r="AP108" t="s">
        <v>1129</v>
      </c>
      <c r="AQ108" t="s">
        <v>1130</v>
      </c>
      <c r="AR108" t="s">
        <v>63</v>
      </c>
      <c r="AS108" t="s">
        <v>1131</v>
      </c>
      <c r="AT108" t="s">
        <v>1132</v>
      </c>
    </row>
    <row r="109" spans="1:46" ht="30">
      <c r="A109" t="str">
        <f t="shared" si="7"/>
        <v>Lyon County Schools, KY</v>
      </c>
      <c r="E109" s="39" t="s">
        <v>1133</v>
      </c>
      <c r="F109" s="39" t="s">
        <v>1134</v>
      </c>
      <c r="G109" s="39" t="s">
        <v>1133</v>
      </c>
      <c r="H109" s="39" t="s">
        <v>1134</v>
      </c>
      <c r="I109" s="15" t="s">
        <v>30</v>
      </c>
      <c r="S109">
        <f t="shared" si="9"/>
        <v>1</v>
      </c>
      <c r="U109" t="str">
        <f t="shared" si="6"/>
        <v>Casey Co SD, KY</v>
      </c>
      <c r="V109" t="s">
        <v>57</v>
      </c>
      <c r="W109" t="s">
        <v>58</v>
      </c>
      <c r="X109" s="15" t="s">
        <v>398</v>
      </c>
      <c r="Y109" s="15" t="s">
        <v>399</v>
      </c>
      <c r="Z109" s="15" t="s">
        <v>398</v>
      </c>
      <c r="AA109" s="15" t="s">
        <v>399</v>
      </c>
      <c r="AB109" s="15" t="s">
        <v>1135</v>
      </c>
      <c r="AC109" s="15" t="s">
        <v>1136</v>
      </c>
      <c r="AD109" s="15" t="s">
        <v>1137</v>
      </c>
      <c r="AE109" s="15" t="s">
        <v>405</v>
      </c>
      <c r="AF109" s="15" t="s">
        <v>63</v>
      </c>
      <c r="AG109" s="15" t="s">
        <v>406</v>
      </c>
      <c r="AH109" s="15" t="s">
        <v>1138</v>
      </c>
      <c r="AK109" t="str">
        <f t="shared" si="8"/>
        <v>Lyon County Schools, KY</v>
      </c>
      <c r="AL109" t="s">
        <v>57</v>
      </c>
      <c r="AM109" t="s">
        <v>58</v>
      </c>
      <c r="AN109" s="39" t="s">
        <v>1133</v>
      </c>
      <c r="AO109" s="45" t="s">
        <v>1134</v>
      </c>
      <c r="AP109" t="s">
        <v>1139</v>
      </c>
      <c r="AQ109" t="s">
        <v>1140</v>
      </c>
      <c r="AR109" t="s">
        <v>63</v>
      </c>
      <c r="AS109" t="s">
        <v>1141</v>
      </c>
      <c r="AT109" t="s">
        <v>1142</v>
      </c>
    </row>
    <row r="110" spans="1:46">
      <c r="A110" t="str">
        <f t="shared" si="7"/>
        <v>Madison Co SD, KY</v>
      </c>
      <c r="E110" s="39" t="s">
        <v>1143</v>
      </c>
      <c r="F110" s="39" t="s">
        <v>1144</v>
      </c>
      <c r="G110" s="39" t="s">
        <v>1143</v>
      </c>
      <c r="H110" s="39" t="s">
        <v>1144</v>
      </c>
      <c r="I110" s="15" t="s">
        <v>30</v>
      </c>
      <c r="S110">
        <f t="shared" si="9"/>
        <v>8</v>
      </c>
      <c r="U110" t="str">
        <f t="shared" si="6"/>
        <v>Casey Co SD, KY</v>
      </c>
      <c r="V110" t="s">
        <v>57</v>
      </c>
      <c r="W110" t="s">
        <v>58</v>
      </c>
      <c r="X110" s="15" t="s">
        <v>398</v>
      </c>
      <c r="Y110" s="15" t="s">
        <v>399</v>
      </c>
      <c r="Z110" s="15" t="s">
        <v>398</v>
      </c>
      <c r="AA110" s="15" t="s">
        <v>399</v>
      </c>
      <c r="AB110" s="15" t="s">
        <v>1145</v>
      </c>
      <c r="AC110" s="15" t="s">
        <v>1146</v>
      </c>
      <c r="AD110" s="15" t="s">
        <v>1147</v>
      </c>
      <c r="AE110" s="15" t="s">
        <v>405</v>
      </c>
      <c r="AF110" s="15" t="s">
        <v>63</v>
      </c>
      <c r="AG110" s="15" t="s">
        <v>406</v>
      </c>
      <c r="AH110" s="15" t="s">
        <v>1148</v>
      </c>
      <c r="AK110" t="str">
        <f t="shared" si="8"/>
        <v>Madison Co SD, KY</v>
      </c>
      <c r="AL110" t="s">
        <v>57</v>
      </c>
      <c r="AM110" t="s">
        <v>58</v>
      </c>
      <c r="AN110" s="39" t="s">
        <v>1143</v>
      </c>
      <c r="AO110" s="45" t="s">
        <v>1144</v>
      </c>
      <c r="AP110" t="s">
        <v>1149</v>
      </c>
      <c r="AQ110" t="s">
        <v>1150</v>
      </c>
      <c r="AR110" t="s">
        <v>63</v>
      </c>
      <c r="AS110" t="s">
        <v>1151</v>
      </c>
      <c r="AT110" t="e">
        <v>#N/A</v>
      </c>
    </row>
    <row r="111" spans="1:46">
      <c r="A111" t="str">
        <f t="shared" si="7"/>
        <v>Magoffin Co SD, KY</v>
      </c>
      <c r="E111" s="39" t="s">
        <v>1152</v>
      </c>
      <c r="F111" s="39" t="s">
        <v>1153</v>
      </c>
      <c r="G111" s="39" t="s">
        <v>1152</v>
      </c>
      <c r="H111" s="39" t="s">
        <v>1153</v>
      </c>
      <c r="I111" s="15" t="s">
        <v>30</v>
      </c>
      <c r="S111">
        <f t="shared" si="9"/>
        <v>3</v>
      </c>
      <c r="U111" t="str">
        <f t="shared" si="6"/>
        <v>Caverna Independent SD, KY</v>
      </c>
      <c r="V111" t="s">
        <v>57</v>
      </c>
      <c r="W111" t="s">
        <v>58</v>
      </c>
      <c r="X111" s="15" t="s">
        <v>408</v>
      </c>
      <c r="Y111" s="15" t="s">
        <v>409</v>
      </c>
      <c r="Z111" s="15" t="s">
        <v>408</v>
      </c>
      <c r="AA111" s="15" t="s">
        <v>409</v>
      </c>
      <c r="AB111" s="15" t="s">
        <v>1154</v>
      </c>
      <c r="AC111" s="15" t="s">
        <v>1155</v>
      </c>
      <c r="AD111" s="15" t="s">
        <v>1156</v>
      </c>
      <c r="AE111" s="15" t="s">
        <v>417</v>
      </c>
      <c r="AF111" s="15" t="s">
        <v>63</v>
      </c>
      <c r="AG111" s="15" t="s">
        <v>418</v>
      </c>
      <c r="AH111" s="15" t="s">
        <v>1157</v>
      </c>
      <c r="AK111" t="str">
        <f t="shared" si="8"/>
        <v>Magoffin Co SD, KY</v>
      </c>
      <c r="AL111" t="s">
        <v>57</v>
      </c>
      <c r="AM111" t="s">
        <v>58</v>
      </c>
      <c r="AN111" s="39" t="s">
        <v>1152</v>
      </c>
      <c r="AO111" s="45" t="s">
        <v>1153</v>
      </c>
      <c r="AP111" t="s">
        <v>1158</v>
      </c>
      <c r="AQ111" t="s">
        <v>1159</v>
      </c>
      <c r="AR111" t="s">
        <v>63</v>
      </c>
      <c r="AS111" t="s">
        <v>1160</v>
      </c>
      <c r="AT111" t="e">
        <v>#N/A</v>
      </c>
    </row>
    <row r="112" spans="1:46" ht="30">
      <c r="A112" t="str">
        <f t="shared" si="7"/>
        <v>Marion Co Public Schools, KY</v>
      </c>
      <c r="E112" s="39" t="s">
        <v>1161</v>
      </c>
      <c r="F112" s="39" t="s">
        <v>1162</v>
      </c>
      <c r="G112" s="39" t="s">
        <v>1161</v>
      </c>
      <c r="H112" s="39" t="s">
        <v>1162</v>
      </c>
      <c r="I112" s="15" t="s">
        <v>30</v>
      </c>
      <c r="S112">
        <f t="shared" si="9"/>
        <v>4</v>
      </c>
      <c r="U112" t="str">
        <f t="shared" si="6"/>
        <v>Christian Co PSD, KY</v>
      </c>
      <c r="V112" t="s">
        <v>57</v>
      </c>
      <c r="W112" t="s">
        <v>58</v>
      </c>
      <c r="X112" s="15" t="s">
        <v>420</v>
      </c>
      <c r="Y112" s="15" t="s">
        <v>421</v>
      </c>
      <c r="Z112" s="15" t="s">
        <v>420</v>
      </c>
      <c r="AA112" s="15" t="s">
        <v>421</v>
      </c>
      <c r="AB112" s="15" t="s">
        <v>1163</v>
      </c>
      <c r="AC112" s="15" t="s">
        <v>1164</v>
      </c>
      <c r="AD112" s="15" t="s">
        <v>426</v>
      </c>
      <c r="AE112" s="15" t="s">
        <v>427</v>
      </c>
      <c r="AF112" s="15" t="s">
        <v>63</v>
      </c>
      <c r="AG112" s="15" t="s">
        <v>428</v>
      </c>
      <c r="AH112" s="15" t="e">
        <v>#N/A</v>
      </c>
      <c r="AK112" t="str">
        <f t="shared" si="8"/>
        <v>Marion Co Public Schools, KY</v>
      </c>
      <c r="AL112" t="s">
        <v>57</v>
      </c>
      <c r="AM112" t="s">
        <v>58</v>
      </c>
      <c r="AN112" s="39" t="s">
        <v>1161</v>
      </c>
      <c r="AO112" s="45" t="s">
        <v>1162</v>
      </c>
      <c r="AP112" t="s">
        <v>1165</v>
      </c>
      <c r="AQ112" t="s">
        <v>1166</v>
      </c>
      <c r="AR112" t="s">
        <v>63</v>
      </c>
      <c r="AS112" t="s">
        <v>1167</v>
      </c>
      <c r="AT112" t="s">
        <v>1168</v>
      </c>
    </row>
    <row r="113" spans="1:46">
      <c r="A113" t="str">
        <f t="shared" si="7"/>
        <v>Marshall Co SD, KY</v>
      </c>
      <c r="E113" s="39" t="s">
        <v>1169</v>
      </c>
      <c r="F113" s="39" t="s">
        <v>1170</v>
      </c>
      <c r="G113" s="39" t="s">
        <v>1169</v>
      </c>
      <c r="H113" s="39" t="s">
        <v>1170</v>
      </c>
      <c r="I113" s="15" t="s">
        <v>30</v>
      </c>
      <c r="S113">
        <f t="shared" si="9"/>
        <v>6</v>
      </c>
      <c r="U113" t="str">
        <f t="shared" si="6"/>
        <v>Christian Co PSD, KY</v>
      </c>
      <c r="V113" t="s">
        <v>57</v>
      </c>
      <c r="W113" t="s">
        <v>58</v>
      </c>
      <c r="X113" s="15" t="s">
        <v>420</v>
      </c>
      <c r="Y113" s="15" t="s">
        <v>421</v>
      </c>
      <c r="Z113" s="15" t="s">
        <v>420</v>
      </c>
      <c r="AA113" s="15" t="s">
        <v>421</v>
      </c>
      <c r="AB113" s="15" t="s">
        <v>1171</v>
      </c>
      <c r="AC113" s="15" t="s">
        <v>1172</v>
      </c>
      <c r="AD113" s="15" t="s">
        <v>1173</v>
      </c>
      <c r="AE113" s="15" t="s">
        <v>1174</v>
      </c>
      <c r="AF113" s="15" t="s">
        <v>63</v>
      </c>
      <c r="AG113" s="15" t="s">
        <v>1175</v>
      </c>
      <c r="AH113" s="15" t="s">
        <v>1176</v>
      </c>
      <c r="AK113" t="str">
        <f t="shared" si="8"/>
        <v>Marshall Co SD, KY</v>
      </c>
      <c r="AL113" t="s">
        <v>57</v>
      </c>
      <c r="AM113" t="s">
        <v>58</v>
      </c>
      <c r="AN113" s="39" t="s">
        <v>1169</v>
      </c>
      <c r="AO113" s="45" t="s">
        <v>1170</v>
      </c>
      <c r="AP113" t="s">
        <v>1177</v>
      </c>
      <c r="AQ113" t="s">
        <v>1178</v>
      </c>
      <c r="AR113" t="s">
        <v>63</v>
      </c>
      <c r="AS113" t="s">
        <v>1179</v>
      </c>
      <c r="AT113" t="s">
        <v>1180</v>
      </c>
    </row>
    <row r="114" spans="1:46">
      <c r="A114" t="str">
        <f t="shared" si="7"/>
        <v>Martin Co SD, KY</v>
      </c>
      <c r="E114" s="39" t="s">
        <v>1181</v>
      </c>
      <c r="F114" s="39" t="s">
        <v>1182</v>
      </c>
      <c r="G114" s="39" t="s">
        <v>1181</v>
      </c>
      <c r="H114" s="39" t="s">
        <v>1182</v>
      </c>
      <c r="I114" s="15" t="s">
        <v>30</v>
      </c>
      <c r="S114">
        <f t="shared" si="9"/>
        <v>3</v>
      </c>
      <c r="U114" t="str">
        <f t="shared" si="6"/>
        <v>Christian Co PSD, KY</v>
      </c>
      <c r="V114" t="s">
        <v>57</v>
      </c>
      <c r="W114" t="s">
        <v>58</v>
      </c>
      <c r="X114" s="15" t="s">
        <v>420</v>
      </c>
      <c r="Y114" s="15" t="s">
        <v>421</v>
      </c>
      <c r="Z114" s="15" t="s">
        <v>420</v>
      </c>
      <c r="AA114" s="15" t="s">
        <v>421</v>
      </c>
      <c r="AB114" s="15" t="s">
        <v>1183</v>
      </c>
      <c r="AC114" s="15" t="s">
        <v>831</v>
      </c>
      <c r="AD114" s="15" t="s">
        <v>1184</v>
      </c>
      <c r="AE114" s="15" t="s">
        <v>427</v>
      </c>
      <c r="AF114" s="15" t="s">
        <v>63</v>
      </c>
      <c r="AG114" s="15" t="s">
        <v>428</v>
      </c>
      <c r="AH114" s="15" t="s">
        <v>1185</v>
      </c>
      <c r="AK114" t="str">
        <f t="shared" si="8"/>
        <v>Martin Co SD, KY</v>
      </c>
      <c r="AL114" t="s">
        <v>57</v>
      </c>
      <c r="AM114" t="s">
        <v>58</v>
      </c>
      <c r="AN114" s="39" t="s">
        <v>1181</v>
      </c>
      <c r="AO114" s="45" t="s">
        <v>1182</v>
      </c>
      <c r="AP114" t="s">
        <v>1186</v>
      </c>
      <c r="AQ114" t="s">
        <v>1187</v>
      </c>
      <c r="AR114" t="s">
        <v>63</v>
      </c>
      <c r="AS114" t="s">
        <v>1188</v>
      </c>
      <c r="AT114" t="e">
        <v>#N/A</v>
      </c>
    </row>
    <row r="115" spans="1:46">
      <c r="A115" t="str">
        <f t="shared" si="7"/>
        <v>Mason Co SD, KY</v>
      </c>
      <c r="E115" s="39" t="s">
        <v>1189</v>
      </c>
      <c r="F115" s="39" t="s">
        <v>1190</v>
      </c>
      <c r="G115" s="39" t="s">
        <v>1189</v>
      </c>
      <c r="H115" s="39" t="s">
        <v>1190</v>
      </c>
      <c r="I115" s="15" t="s">
        <v>30</v>
      </c>
      <c r="S115">
        <f t="shared" si="9"/>
        <v>1</v>
      </c>
      <c r="U115" t="str">
        <f t="shared" si="6"/>
        <v>Christian Co PSD, KY</v>
      </c>
      <c r="V115" t="s">
        <v>57</v>
      </c>
      <c r="W115" t="s">
        <v>58</v>
      </c>
      <c r="X115" s="15" t="s">
        <v>420</v>
      </c>
      <c r="Y115" s="15" t="s">
        <v>421</v>
      </c>
      <c r="Z115" s="15" t="s">
        <v>420</v>
      </c>
      <c r="AA115" s="15" t="s">
        <v>421</v>
      </c>
      <c r="AB115" s="15" t="s">
        <v>1191</v>
      </c>
      <c r="AC115" s="15" t="s">
        <v>1192</v>
      </c>
      <c r="AD115" s="15" t="s">
        <v>1193</v>
      </c>
      <c r="AE115" s="15" t="s">
        <v>427</v>
      </c>
      <c r="AF115" s="15" t="s">
        <v>63</v>
      </c>
      <c r="AG115" s="15" t="s">
        <v>428</v>
      </c>
      <c r="AH115" s="15" t="s">
        <v>1194</v>
      </c>
      <c r="AK115" t="str">
        <f t="shared" si="8"/>
        <v>Mason Co SD, KY</v>
      </c>
      <c r="AL115" t="s">
        <v>57</v>
      </c>
      <c r="AM115" t="s">
        <v>58</v>
      </c>
      <c r="AN115" s="39" t="s">
        <v>1189</v>
      </c>
      <c r="AO115" s="45" t="s">
        <v>1190</v>
      </c>
      <c r="AP115" t="s">
        <v>1195</v>
      </c>
      <c r="AQ115" t="s">
        <v>1196</v>
      </c>
      <c r="AR115" t="s">
        <v>63</v>
      </c>
      <c r="AS115" t="s">
        <v>1197</v>
      </c>
      <c r="AT115" t="e">
        <v>#N/A</v>
      </c>
    </row>
    <row r="116" spans="1:46">
      <c r="A116" t="str">
        <f t="shared" si="7"/>
        <v>Mayfield ISD, KY</v>
      </c>
      <c r="E116" s="39" t="s">
        <v>1198</v>
      </c>
      <c r="F116" s="39" t="s">
        <v>1199</v>
      </c>
      <c r="G116" s="39" t="s">
        <v>1198</v>
      </c>
      <c r="H116" s="39" t="s">
        <v>1199</v>
      </c>
      <c r="I116" s="15" t="s">
        <v>30</v>
      </c>
      <c r="S116">
        <f t="shared" si="9"/>
        <v>1</v>
      </c>
      <c r="U116" t="str">
        <f t="shared" si="6"/>
        <v>Christian Co PSD, KY</v>
      </c>
      <c r="V116" t="s">
        <v>57</v>
      </c>
      <c r="W116" t="s">
        <v>58</v>
      </c>
      <c r="X116" s="15" t="s">
        <v>420</v>
      </c>
      <c r="Y116" s="15" t="s">
        <v>421</v>
      </c>
      <c r="Z116" s="15" t="s">
        <v>420</v>
      </c>
      <c r="AA116" s="15" t="s">
        <v>421</v>
      </c>
      <c r="AB116" s="15" t="s">
        <v>1200</v>
      </c>
      <c r="AC116" s="15" t="s">
        <v>1201</v>
      </c>
      <c r="AD116" s="15" t="s">
        <v>1202</v>
      </c>
      <c r="AE116" s="15" t="s">
        <v>427</v>
      </c>
      <c r="AF116" s="15" t="s">
        <v>63</v>
      </c>
      <c r="AG116" s="15" t="s">
        <v>428</v>
      </c>
      <c r="AH116" s="15" t="s">
        <v>1203</v>
      </c>
      <c r="AK116" t="str">
        <f t="shared" si="8"/>
        <v>Mayfield ISD, KY</v>
      </c>
      <c r="AL116" t="s">
        <v>57</v>
      </c>
      <c r="AM116" t="s">
        <v>58</v>
      </c>
      <c r="AN116" s="39" t="s">
        <v>1198</v>
      </c>
      <c r="AO116" s="45" t="s">
        <v>1199</v>
      </c>
      <c r="AP116" t="s">
        <v>1204</v>
      </c>
      <c r="AQ116" t="s">
        <v>782</v>
      </c>
      <c r="AR116" t="s">
        <v>63</v>
      </c>
      <c r="AS116" t="s">
        <v>783</v>
      </c>
      <c r="AT116" t="s">
        <v>1205</v>
      </c>
    </row>
    <row r="117" spans="1:46" ht="30">
      <c r="A117" t="str">
        <f t="shared" si="7"/>
        <v>McCracken Co Public SD, KY</v>
      </c>
      <c r="E117" s="39" t="s">
        <v>1206</v>
      </c>
      <c r="F117" s="39" t="s">
        <v>1207</v>
      </c>
      <c r="G117" s="39" t="s">
        <v>1206</v>
      </c>
      <c r="H117" s="39" t="s">
        <v>1207</v>
      </c>
      <c r="I117" s="15" t="s">
        <v>30</v>
      </c>
      <c r="S117">
        <f t="shared" si="9"/>
        <v>5</v>
      </c>
      <c r="U117" t="str">
        <f t="shared" si="6"/>
        <v>Christian Co PSD, KY</v>
      </c>
      <c r="V117" t="s">
        <v>57</v>
      </c>
      <c r="W117" t="s">
        <v>58</v>
      </c>
      <c r="X117" s="15" t="s">
        <v>420</v>
      </c>
      <c r="Y117" s="15" t="s">
        <v>421</v>
      </c>
      <c r="Z117" s="15" t="s">
        <v>420</v>
      </c>
      <c r="AA117" s="15" t="s">
        <v>421</v>
      </c>
      <c r="AB117" s="15" t="s">
        <v>1208</v>
      </c>
      <c r="AC117" s="15" t="s">
        <v>1209</v>
      </c>
      <c r="AD117" s="15" t="s">
        <v>1210</v>
      </c>
      <c r="AE117" s="15" t="s">
        <v>427</v>
      </c>
      <c r="AF117" s="15" t="s">
        <v>63</v>
      </c>
      <c r="AG117" s="15" t="s">
        <v>428</v>
      </c>
      <c r="AH117" s="15" t="s">
        <v>1211</v>
      </c>
      <c r="AK117" t="str">
        <f t="shared" si="8"/>
        <v>McCracken Co Public SD, KY</v>
      </c>
      <c r="AL117" t="s">
        <v>57</v>
      </c>
      <c r="AM117" t="s">
        <v>58</v>
      </c>
      <c r="AN117" s="39" t="s">
        <v>1206</v>
      </c>
      <c r="AO117" s="45" t="s">
        <v>1207</v>
      </c>
      <c r="AP117" t="s">
        <v>1212</v>
      </c>
      <c r="AQ117" t="s">
        <v>1213</v>
      </c>
      <c r="AR117" t="s">
        <v>63</v>
      </c>
      <c r="AS117" t="s">
        <v>1214</v>
      </c>
      <c r="AT117" t="s">
        <v>1215</v>
      </c>
    </row>
    <row r="118" spans="1:46">
      <c r="A118" t="str">
        <f t="shared" si="7"/>
        <v>McCreary Co SD, KY</v>
      </c>
      <c r="E118" s="39" t="s">
        <v>1216</v>
      </c>
      <c r="F118" s="39" t="s">
        <v>1217</v>
      </c>
      <c r="G118" s="39" t="s">
        <v>1216</v>
      </c>
      <c r="H118" s="39" t="s">
        <v>1217</v>
      </c>
      <c r="I118" s="15" t="s">
        <v>30</v>
      </c>
      <c r="S118">
        <f t="shared" si="9"/>
        <v>2</v>
      </c>
      <c r="U118" t="str">
        <f t="shared" si="6"/>
        <v>Christian Co PSD, KY</v>
      </c>
      <c r="V118" t="s">
        <v>57</v>
      </c>
      <c r="W118" t="s">
        <v>58</v>
      </c>
      <c r="X118" s="15" t="s">
        <v>420</v>
      </c>
      <c r="Y118" s="15" t="s">
        <v>421</v>
      </c>
      <c r="Z118" s="15" t="s">
        <v>420</v>
      </c>
      <c r="AA118" s="15" t="s">
        <v>421</v>
      </c>
      <c r="AB118" s="15" t="s">
        <v>1218</v>
      </c>
      <c r="AC118" s="15" t="s">
        <v>1219</v>
      </c>
      <c r="AD118" s="15" t="s">
        <v>1220</v>
      </c>
      <c r="AE118" s="15" t="s">
        <v>1221</v>
      </c>
      <c r="AF118" s="15" t="s">
        <v>63</v>
      </c>
      <c r="AG118" s="15" t="s">
        <v>1222</v>
      </c>
      <c r="AH118" s="15" t="s">
        <v>1223</v>
      </c>
      <c r="AK118" t="str">
        <f t="shared" si="8"/>
        <v>McCreary Co SD, KY</v>
      </c>
      <c r="AL118" t="s">
        <v>57</v>
      </c>
      <c r="AM118" t="s">
        <v>58</v>
      </c>
      <c r="AN118" s="39" t="s">
        <v>1216</v>
      </c>
      <c r="AO118" s="45" t="s">
        <v>1217</v>
      </c>
      <c r="AP118" t="s">
        <v>1224</v>
      </c>
      <c r="AQ118" t="s">
        <v>1225</v>
      </c>
      <c r="AR118" t="s">
        <v>63</v>
      </c>
      <c r="AS118" t="s">
        <v>1226</v>
      </c>
      <c r="AT118" t="s">
        <v>1227</v>
      </c>
    </row>
    <row r="119" spans="1:46">
      <c r="A119" t="str">
        <f t="shared" si="7"/>
        <v>McLean Co SD, KY</v>
      </c>
      <c r="E119" s="39" t="s">
        <v>1228</v>
      </c>
      <c r="F119" s="39" t="s">
        <v>1229</v>
      </c>
      <c r="G119" s="39" t="s">
        <v>1228</v>
      </c>
      <c r="H119" s="39" t="s">
        <v>1229</v>
      </c>
      <c r="I119" s="15" t="s">
        <v>30</v>
      </c>
      <c r="S119">
        <f t="shared" si="9"/>
        <v>3</v>
      </c>
      <c r="U119" t="str">
        <f t="shared" si="6"/>
        <v>Christian Co PSD, KY</v>
      </c>
      <c r="V119" t="s">
        <v>57</v>
      </c>
      <c r="W119" t="s">
        <v>58</v>
      </c>
      <c r="X119" s="15" t="s">
        <v>420</v>
      </c>
      <c r="Y119" s="15" t="s">
        <v>421</v>
      </c>
      <c r="Z119" s="15" t="s">
        <v>420</v>
      </c>
      <c r="AA119" s="15" t="s">
        <v>421</v>
      </c>
      <c r="AB119" s="15" t="s">
        <v>1230</v>
      </c>
      <c r="AC119" s="15" t="s">
        <v>1231</v>
      </c>
      <c r="AD119" s="15" t="s">
        <v>1232</v>
      </c>
      <c r="AE119" s="15" t="s">
        <v>427</v>
      </c>
      <c r="AF119" s="15" t="s">
        <v>63</v>
      </c>
      <c r="AG119" s="15" t="s">
        <v>428</v>
      </c>
      <c r="AH119" s="15" t="s">
        <v>1233</v>
      </c>
      <c r="AK119" t="str">
        <f t="shared" si="8"/>
        <v>McLean Co SD, KY</v>
      </c>
      <c r="AL119" t="s">
        <v>57</v>
      </c>
      <c r="AM119" t="s">
        <v>58</v>
      </c>
      <c r="AN119" s="39" t="s">
        <v>1228</v>
      </c>
      <c r="AO119" s="45" t="s">
        <v>1229</v>
      </c>
      <c r="AP119" t="s">
        <v>1234</v>
      </c>
      <c r="AQ119" t="s">
        <v>1235</v>
      </c>
      <c r="AR119" t="s">
        <v>63</v>
      </c>
      <c r="AS119" t="s">
        <v>1236</v>
      </c>
      <c r="AT119" t="e">
        <v>#N/A</v>
      </c>
    </row>
    <row r="120" spans="1:46">
      <c r="A120" t="str">
        <f t="shared" si="7"/>
        <v>Meade Co SD, KY</v>
      </c>
      <c r="E120" s="39" t="s">
        <v>1237</v>
      </c>
      <c r="F120" s="39" t="s">
        <v>1238</v>
      </c>
      <c r="G120" s="39" t="s">
        <v>1237</v>
      </c>
      <c r="H120" s="39" t="s">
        <v>1238</v>
      </c>
      <c r="I120" s="15" t="s">
        <v>30</v>
      </c>
      <c r="S120">
        <f t="shared" si="9"/>
        <v>4</v>
      </c>
      <c r="U120" t="str">
        <f t="shared" si="6"/>
        <v>Christian Co PSD, KY</v>
      </c>
      <c r="V120" t="s">
        <v>57</v>
      </c>
      <c r="W120" t="s">
        <v>58</v>
      </c>
      <c r="X120" s="15" t="s">
        <v>420</v>
      </c>
      <c r="Y120" s="15" t="s">
        <v>421</v>
      </c>
      <c r="Z120" s="15" t="s">
        <v>420</v>
      </c>
      <c r="AA120" s="15" t="s">
        <v>421</v>
      </c>
      <c r="AB120" s="15" t="s">
        <v>1239</v>
      </c>
      <c r="AC120" s="15" t="s">
        <v>1240</v>
      </c>
      <c r="AD120" s="15" t="s">
        <v>1241</v>
      </c>
      <c r="AE120" s="15" t="s">
        <v>1242</v>
      </c>
      <c r="AF120" s="15" t="s">
        <v>63</v>
      </c>
      <c r="AG120" s="15" t="s">
        <v>1243</v>
      </c>
      <c r="AH120" s="15" t="s">
        <v>1244</v>
      </c>
      <c r="AK120" t="str">
        <f t="shared" si="8"/>
        <v>Meade Co SD, KY</v>
      </c>
      <c r="AL120" t="s">
        <v>57</v>
      </c>
      <c r="AM120" t="s">
        <v>58</v>
      </c>
      <c r="AN120" s="39" t="s">
        <v>1237</v>
      </c>
      <c r="AO120" s="45" t="s">
        <v>1238</v>
      </c>
      <c r="AP120" t="s">
        <v>1245</v>
      </c>
      <c r="AQ120" t="s">
        <v>1246</v>
      </c>
      <c r="AR120" t="s">
        <v>63</v>
      </c>
      <c r="AS120" t="s">
        <v>1247</v>
      </c>
      <c r="AT120" t="s">
        <v>1248</v>
      </c>
    </row>
    <row r="121" spans="1:46">
      <c r="A121" t="str">
        <f t="shared" si="7"/>
        <v>Menifee Co SD, KY</v>
      </c>
      <c r="E121" s="39" t="s">
        <v>1249</v>
      </c>
      <c r="F121" s="39" t="s">
        <v>1250</v>
      </c>
      <c r="G121" s="39" t="s">
        <v>1249</v>
      </c>
      <c r="H121" s="39" t="s">
        <v>1250</v>
      </c>
      <c r="I121" s="15" t="s">
        <v>30</v>
      </c>
      <c r="S121">
        <f t="shared" si="9"/>
        <v>1</v>
      </c>
      <c r="U121" t="str">
        <f t="shared" si="6"/>
        <v>Clark Co SD, KY</v>
      </c>
      <c r="V121" t="s">
        <v>57</v>
      </c>
      <c r="W121" t="s">
        <v>58</v>
      </c>
      <c r="X121" s="15" t="s">
        <v>430</v>
      </c>
      <c r="Y121" s="15" t="s">
        <v>431</v>
      </c>
      <c r="Z121" s="15" t="s">
        <v>430</v>
      </c>
      <c r="AA121" s="15" t="s">
        <v>431</v>
      </c>
      <c r="AB121" s="15" t="s">
        <v>1251</v>
      </c>
      <c r="AC121" s="15" t="s">
        <v>1252</v>
      </c>
      <c r="AD121" s="15" t="s">
        <v>1253</v>
      </c>
      <c r="AE121" s="15" t="s">
        <v>439</v>
      </c>
      <c r="AF121" s="15" t="s">
        <v>63</v>
      </c>
      <c r="AG121" s="15" t="s">
        <v>440</v>
      </c>
      <c r="AH121" s="15" t="s">
        <v>1254</v>
      </c>
      <c r="AK121" t="str">
        <f t="shared" si="8"/>
        <v>Menifee Co SD, KY</v>
      </c>
      <c r="AL121" t="s">
        <v>57</v>
      </c>
      <c r="AM121" t="s">
        <v>58</v>
      </c>
      <c r="AN121" s="39" t="s">
        <v>1249</v>
      </c>
      <c r="AO121" s="45" t="s">
        <v>1250</v>
      </c>
      <c r="AP121" t="s">
        <v>1255</v>
      </c>
      <c r="AQ121" t="s">
        <v>1256</v>
      </c>
      <c r="AR121" t="s">
        <v>63</v>
      </c>
      <c r="AS121" t="s">
        <v>1257</v>
      </c>
      <c r="AT121" t="s">
        <v>1258</v>
      </c>
    </row>
    <row r="122" spans="1:46">
      <c r="A122" t="str">
        <f t="shared" si="7"/>
        <v>Mercer Co SD, KY</v>
      </c>
      <c r="E122" s="39" t="s">
        <v>1259</v>
      </c>
      <c r="F122" s="39" t="s">
        <v>1260</v>
      </c>
      <c r="G122" s="39" t="s">
        <v>1259</v>
      </c>
      <c r="H122" s="39" t="s">
        <v>1260</v>
      </c>
      <c r="I122" s="15" t="s">
        <v>30</v>
      </c>
      <c r="S122">
        <f t="shared" si="9"/>
        <v>1</v>
      </c>
      <c r="U122" t="str">
        <f t="shared" si="6"/>
        <v>Clark Co SD, KY</v>
      </c>
      <c r="V122" t="s">
        <v>57</v>
      </c>
      <c r="W122" t="s">
        <v>58</v>
      </c>
      <c r="X122" s="15" t="s">
        <v>430</v>
      </c>
      <c r="Y122" s="15" t="s">
        <v>431</v>
      </c>
      <c r="Z122" s="15" t="s">
        <v>430</v>
      </c>
      <c r="AA122" s="15" t="s">
        <v>431</v>
      </c>
      <c r="AB122" s="15" t="s">
        <v>1261</v>
      </c>
      <c r="AC122" s="15" t="s">
        <v>1262</v>
      </c>
      <c r="AD122" s="15" t="s">
        <v>1263</v>
      </c>
      <c r="AE122" s="15" t="s">
        <v>439</v>
      </c>
      <c r="AF122" s="15" t="s">
        <v>63</v>
      </c>
      <c r="AG122" s="15" t="s">
        <v>440</v>
      </c>
      <c r="AH122" s="15" t="s">
        <v>1264</v>
      </c>
      <c r="AK122" t="str">
        <f t="shared" si="8"/>
        <v>Mercer Co SD, KY</v>
      </c>
      <c r="AL122" t="s">
        <v>57</v>
      </c>
      <c r="AM122" t="s">
        <v>58</v>
      </c>
      <c r="AN122" s="39" t="s">
        <v>1259</v>
      </c>
      <c r="AO122" s="45" t="s">
        <v>1260</v>
      </c>
      <c r="AP122" t="s">
        <v>1265</v>
      </c>
      <c r="AQ122" t="s">
        <v>1266</v>
      </c>
      <c r="AR122" t="s">
        <v>63</v>
      </c>
      <c r="AS122" t="s">
        <v>1267</v>
      </c>
      <c r="AT122" t="s">
        <v>1268</v>
      </c>
    </row>
    <row r="123" spans="1:46" ht="30">
      <c r="A123" t="str">
        <f t="shared" si="7"/>
        <v>Metcalfe County Schools, KY</v>
      </c>
      <c r="E123" s="39" t="s">
        <v>1269</v>
      </c>
      <c r="F123" s="39" t="s">
        <v>1270</v>
      </c>
      <c r="G123" s="39" t="s">
        <v>1269</v>
      </c>
      <c r="H123" s="39" t="s">
        <v>1270</v>
      </c>
      <c r="I123" s="15" t="s">
        <v>30</v>
      </c>
      <c r="S123">
        <f t="shared" si="9"/>
        <v>1</v>
      </c>
      <c r="U123" t="str">
        <f t="shared" si="6"/>
        <v>Clark Co SD, KY</v>
      </c>
      <c r="V123" t="s">
        <v>57</v>
      </c>
      <c r="W123" t="s">
        <v>58</v>
      </c>
      <c r="X123" s="15" t="s">
        <v>430</v>
      </c>
      <c r="Y123" s="15" t="s">
        <v>431</v>
      </c>
      <c r="Z123" s="15" t="s">
        <v>430</v>
      </c>
      <c r="AA123" s="15" t="s">
        <v>431</v>
      </c>
      <c r="AB123" s="15" t="s">
        <v>1271</v>
      </c>
      <c r="AC123" s="15" t="s">
        <v>1272</v>
      </c>
      <c r="AD123" s="15" t="s">
        <v>1273</v>
      </c>
      <c r="AE123" s="15" t="s">
        <v>439</v>
      </c>
      <c r="AF123" s="15" t="s">
        <v>63</v>
      </c>
      <c r="AG123" s="15" t="s">
        <v>440</v>
      </c>
      <c r="AH123" s="15" t="s">
        <v>1274</v>
      </c>
      <c r="AK123" t="str">
        <f t="shared" si="8"/>
        <v>Metcalfe County Schools, KY</v>
      </c>
      <c r="AL123" t="s">
        <v>57</v>
      </c>
      <c r="AM123" t="s">
        <v>58</v>
      </c>
      <c r="AN123" s="39" t="s">
        <v>1269</v>
      </c>
      <c r="AO123" s="45" t="s">
        <v>1270</v>
      </c>
      <c r="AP123" t="s">
        <v>1275</v>
      </c>
      <c r="AQ123" t="s">
        <v>1276</v>
      </c>
      <c r="AR123" t="s">
        <v>63</v>
      </c>
      <c r="AS123" t="s">
        <v>1277</v>
      </c>
      <c r="AT123" t="s">
        <v>1278</v>
      </c>
    </row>
    <row r="124" spans="1:46">
      <c r="A124" t="str">
        <f t="shared" si="7"/>
        <v>Middlesboro ISD, KY</v>
      </c>
      <c r="E124" s="39" t="s">
        <v>1279</v>
      </c>
      <c r="F124" s="39" t="s">
        <v>1280</v>
      </c>
      <c r="G124" s="39" t="s">
        <v>1279</v>
      </c>
      <c r="H124" s="39" t="s">
        <v>1280</v>
      </c>
      <c r="I124" s="15" t="s">
        <v>30</v>
      </c>
      <c r="S124">
        <f t="shared" si="9"/>
        <v>1</v>
      </c>
      <c r="U124" t="str">
        <f t="shared" si="6"/>
        <v>Clark Co SD, KY</v>
      </c>
      <c r="V124" t="s">
        <v>57</v>
      </c>
      <c r="W124" t="s">
        <v>58</v>
      </c>
      <c r="X124" s="15" t="s">
        <v>430</v>
      </c>
      <c r="Y124" s="15" t="s">
        <v>431</v>
      </c>
      <c r="Z124" s="15" t="s">
        <v>430</v>
      </c>
      <c r="AA124" s="15" t="s">
        <v>431</v>
      </c>
      <c r="AB124" s="15" t="s">
        <v>1281</v>
      </c>
      <c r="AC124" s="15" t="s">
        <v>1282</v>
      </c>
      <c r="AD124" s="15" t="s">
        <v>1283</v>
      </c>
      <c r="AE124" s="15" t="s">
        <v>439</v>
      </c>
      <c r="AF124" s="15" t="s">
        <v>63</v>
      </c>
      <c r="AG124" s="15" t="s">
        <v>440</v>
      </c>
      <c r="AH124" s="15" t="s">
        <v>1284</v>
      </c>
      <c r="AK124" t="str">
        <f t="shared" si="8"/>
        <v>Middlesboro ISD, KY</v>
      </c>
      <c r="AL124" t="s">
        <v>57</v>
      </c>
      <c r="AM124" t="s">
        <v>58</v>
      </c>
      <c r="AN124" s="39" t="s">
        <v>1279</v>
      </c>
      <c r="AO124" s="45" t="s">
        <v>1280</v>
      </c>
      <c r="AP124" t="s">
        <v>1285</v>
      </c>
      <c r="AQ124" t="s">
        <v>371</v>
      </c>
      <c r="AR124" t="s">
        <v>63</v>
      </c>
      <c r="AS124" t="s">
        <v>372</v>
      </c>
      <c r="AT124" t="s">
        <v>1286</v>
      </c>
    </row>
    <row r="125" spans="1:46" ht="30">
      <c r="A125" t="str">
        <f t="shared" si="7"/>
        <v>Model Laboratory School, KY</v>
      </c>
      <c r="E125" s="39" t="s">
        <v>1287</v>
      </c>
      <c r="F125" s="39" t="s">
        <v>1288</v>
      </c>
      <c r="G125" s="39" t="s">
        <v>1287</v>
      </c>
      <c r="H125" s="39" t="s">
        <v>1288</v>
      </c>
      <c r="I125" s="15" t="s">
        <v>30</v>
      </c>
      <c r="S125">
        <f t="shared" si="9"/>
        <v>1</v>
      </c>
      <c r="U125" t="str">
        <f t="shared" si="6"/>
        <v>Clay Co SD, KY</v>
      </c>
      <c r="V125" t="s">
        <v>57</v>
      </c>
      <c r="W125" t="s">
        <v>58</v>
      </c>
      <c r="X125" s="15" t="s">
        <v>442</v>
      </c>
      <c r="Y125" s="15" t="s">
        <v>443</v>
      </c>
      <c r="Z125" s="15" t="s">
        <v>442</v>
      </c>
      <c r="AA125" s="15" t="s">
        <v>443</v>
      </c>
      <c r="AB125" s="15" t="s">
        <v>1289</v>
      </c>
      <c r="AC125" s="15" t="s">
        <v>1290</v>
      </c>
      <c r="AD125" s="15" t="s">
        <v>1291</v>
      </c>
      <c r="AE125" s="15" t="s">
        <v>1292</v>
      </c>
      <c r="AF125" s="15" t="s">
        <v>63</v>
      </c>
      <c r="AG125" s="15" t="s">
        <v>1293</v>
      </c>
      <c r="AH125" s="15" t="s">
        <v>1294</v>
      </c>
      <c r="AK125" t="str">
        <f t="shared" si="8"/>
        <v>Model Laboratory School, KY</v>
      </c>
      <c r="AL125" t="s">
        <v>57</v>
      </c>
      <c r="AM125" t="s">
        <v>58</v>
      </c>
      <c r="AN125" s="45" t="s">
        <v>1287</v>
      </c>
      <c r="AO125" s="45" t="s">
        <v>1288</v>
      </c>
      <c r="AP125" t="s">
        <v>1295</v>
      </c>
      <c r="AQ125" t="s">
        <v>1150</v>
      </c>
      <c r="AR125" t="s">
        <v>63</v>
      </c>
      <c r="AS125" t="s">
        <v>1151</v>
      </c>
    </row>
    <row r="126" spans="1:46">
      <c r="A126" t="str">
        <f t="shared" si="7"/>
        <v>Monroe Co SD, KY</v>
      </c>
      <c r="E126" s="39" t="s">
        <v>1296</v>
      </c>
      <c r="F126" s="39" t="s">
        <v>1297</v>
      </c>
      <c r="G126" s="39" t="s">
        <v>1296</v>
      </c>
      <c r="H126" s="39" t="s">
        <v>1297</v>
      </c>
      <c r="I126" s="15" t="s">
        <v>30</v>
      </c>
      <c r="S126">
        <f t="shared" si="9"/>
        <v>3</v>
      </c>
      <c r="U126" t="str">
        <f t="shared" si="6"/>
        <v>Clay Co SD, KY</v>
      </c>
      <c r="V126" t="s">
        <v>57</v>
      </c>
      <c r="W126" t="s">
        <v>58</v>
      </c>
      <c r="X126" s="15" t="s">
        <v>442</v>
      </c>
      <c r="Y126" s="15" t="s">
        <v>443</v>
      </c>
      <c r="Z126" s="15" t="s">
        <v>442</v>
      </c>
      <c r="AA126" s="15" t="s">
        <v>443</v>
      </c>
      <c r="AB126" s="15" t="s">
        <v>1298</v>
      </c>
      <c r="AC126" s="15" t="s">
        <v>1299</v>
      </c>
      <c r="AD126" s="15" t="s">
        <v>1300</v>
      </c>
      <c r="AE126" s="15" t="s">
        <v>449</v>
      </c>
      <c r="AF126" s="15" t="s">
        <v>63</v>
      </c>
      <c r="AG126" s="15" t="s">
        <v>450</v>
      </c>
      <c r="AH126" s="15" t="s">
        <v>1301</v>
      </c>
      <c r="AK126" t="str">
        <f t="shared" si="8"/>
        <v>Monroe Co SD, KY</v>
      </c>
      <c r="AL126" t="s">
        <v>57</v>
      </c>
      <c r="AM126" t="s">
        <v>58</v>
      </c>
      <c r="AN126" s="39" t="s">
        <v>1296</v>
      </c>
      <c r="AO126" s="45" t="s">
        <v>1297</v>
      </c>
      <c r="AP126" t="s">
        <v>1302</v>
      </c>
      <c r="AQ126" t="s">
        <v>1303</v>
      </c>
      <c r="AR126" t="s">
        <v>63</v>
      </c>
      <c r="AS126" t="s">
        <v>1304</v>
      </c>
      <c r="AT126" t="s">
        <v>1305</v>
      </c>
    </row>
    <row r="127" spans="1:46">
      <c r="A127" t="str">
        <f t="shared" si="7"/>
        <v>Montgomery Co SD, KY</v>
      </c>
      <c r="E127" s="39" t="s">
        <v>1306</v>
      </c>
      <c r="F127" s="39" t="s">
        <v>1307</v>
      </c>
      <c r="G127" s="39" t="s">
        <v>1306</v>
      </c>
      <c r="H127" s="39" t="s">
        <v>1307</v>
      </c>
      <c r="I127" s="15" t="s">
        <v>30</v>
      </c>
      <c r="S127">
        <f t="shared" si="9"/>
        <v>5</v>
      </c>
      <c r="U127" t="str">
        <f t="shared" si="6"/>
        <v>Clay Co SD, KY</v>
      </c>
      <c r="V127" t="s">
        <v>57</v>
      </c>
      <c r="W127" t="s">
        <v>58</v>
      </c>
      <c r="X127" s="15" t="s">
        <v>442</v>
      </c>
      <c r="Y127" s="15" t="s">
        <v>443</v>
      </c>
      <c r="Z127" s="15" t="s">
        <v>442</v>
      </c>
      <c r="AA127" s="15" t="s">
        <v>443</v>
      </c>
      <c r="AB127" s="15" t="s">
        <v>1308</v>
      </c>
      <c r="AC127" s="15" t="s">
        <v>1309</v>
      </c>
      <c r="AD127" s="15" t="s">
        <v>1310</v>
      </c>
      <c r="AE127" s="15" t="s">
        <v>449</v>
      </c>
      <c r="AF127" s="15" t="s">
        <v>63</v>
      </c>
      <c r="AG127" s="15" t="s">
        <v>450</v>
      </c>
      <c r="AH127" s="15" t="s">
        <v>1311</v>
      </c>
      <c r="AK127" t="str">
        <f t="shared" si="8"/>
        <v>Montgomery Co SD, KY</v>
      </c>
      <c r="AL127" t="s">
        <v>57</v>
      </c>
      <c r="AM127" t="s">
        <v>58</v>
      </c>
      <c r="AN127" s="39" t="s">
        <v>1306</v>
      </c>
      <c r="AO127" s="45" t="s">
        <v>1307</v>
      </c>
      <c r="AP127" t="s">
        <v>1312</v>
      </c>
      <c r="AQ127" t="s">
        <v>1313</v>
      </c>
      <c r="AR127" t="s">
        <v>63</v>
      </c>
      <c r="AS127" t="s">
        <v>1314</v>
      </c>
      <c r="AT127" t="e">
        <v>#N/A</v>
      </c>
    </row>
    <row r="128" spans="1:46">
      <c r="A128" t="str">
        <f t="shared" si="7"/>
        <v>Morgan Co SD, KY</v>
      </c>
      <c r="E128" s="39" t="s">
        <v>1315</v>
      </c>
      <c r="F128" s="39" t="s">
        <v>1316</v>
      </c>
      <c r="G128" s="39" t="s">
        <v>1315</v>
      </c>
      <c r="H128" s="39" t="s">
        <v>1316</v>
      </c>
      <c r="I128" s="15" t="s">
        <v>30</v>
      </c>
      <c r="S128">
        <f t="shared" si="9"/>
        <v>4</v>
      </c>
      <c r="U128" t="str">
        <f t="shared" si="6"/>
        <v>Clay Co SD, KY</v>
      </c>
      <c r="V128" t="s">
        <v>57</v>
      </c>
      <c r="W128" t="s">
        <v>58</v>
      </c>
      <c r="X128" s="15" t="s">
        <v>442</v>
      </c>
      <c r="Y128" s="15" t="s">
        <v>443</v>
      </c>
      <c r="Z128" s="15" t="s">
        <v>442</v>
      </c>
      <c r="AA128" s="15" t="s">
        <v>443</v>
      </c>
      <c r="AB128" s="15" t="s">
        <v>1317</v>
      </c>
      <c r="AC128" s="15" t="s">
        <v>1318</v>
      </c>
      <c r="AD128" s="15" t="s">
        <v>1319</v>
      </c>
      <c r="AE128" s="15" t="s">
        <v>449</v>
      </c>
      <c r="AF128" s="15" t="s">
        <v>63</v>
      </c>
      <c r="AG128" s="15" t="s">
        <v>450</v>
      </c>
      <c r="AH128" s="15" t="s">
        <v>1320</v>
      </c>
      <c r="AK128" t="str">
        <f t="shared" si="8"/>
        <v>Morgan Co SD, KY</v>
      </c>
      <c r="AL128" t="s">
        <v>57</v>
      </c>
      <c r="AM128" t="s">
        <v>58</v>
      </c>
      <c r="AN128" s="39" t="s">
        <v>1315</v>
      </c>
      <c r="AO128" s="45" t="s">
        <v>1316</v>
      </c>
      <c r="AP128" t="s">
        <v>1321</v>
      </c>
      <c r="AQ128" t="s">
        <v>1322</v>
      </c>
      <c r="AR128" t="s">
        <v>63</v>
      </c>
      <c r="AS128" t="s">
        <v>1323</v>
      </c>
      <c r="AT128" t="s">
        <v>1324</v>
      </c>
    </row>
    <row r="129" spans="1:46">
      <c r="A129" t="str">
        <f t="shared" si="7"/>
        <v>Muhlenberg Co SD, KY</v>
      </c>
      <c r="E129" s="39" t="s">
        <v>1325</v>
      </c>
      <c r="F129" s="39" t="s">
        <v>1326</v>
      </c>
      <c r="G129" s="39" t="s">
        <v>1325</v>
      </c>
      <c r="H129" s="39" t="s">
        <v>1326</v>
      </c>
      <c r="I129" s="15" t="s">
        <v>30</v>
      </c>
      <c r="S129">
        <f t="shared" si="9"/>
        <v>5</v>
      </c>
      <c r="U129" t="str">
        <f t="shared" si="6"/>
        <v>Clay Co SD, KY</v>
      </c>
      <c r="V129" t="s">
        <v>57</v>
      </c>
      <c r="W129" t="s">
        <v>58</v>
      </c>
      <c r="X129" s="15" t="s">
        <v>442</v>
      </c>
      <c r="Y129" s="15" t="s">
        <v>443</v>
      </c>
      <c r="Z129" s="15" t="s">
        <v>442</v>
      </c>
      <c r="AA129" s="15" t="s">
        <v>443</v>
      </c>
      <c r="AB129" s="15" t="s">
        <v>1327</v>
      </c>
      <c r="AC129" s="15" t="s">
        <v>1328</v>
      </c>
      <c r="AD129" s="15" t="s">
        <v>1329</v>
      </c>
      <c r="AE129" s="15" t="s">
        <v>449</v>
      </c>
      <c r="AF129" s="15" t="s">
        <v>63</v>
      </c>
      <c r="AG129" s="15" t="s">
        <v>450</v>
      </c>
      <c r="AH129" s="15" t="s">
        <v>1330</v>
      </c>
      <c r="AK129" t="str">
        <f t="shared" si="8"/>
        <v>Muhlenberg Co SD, KY</v>
      </c>
      <c r="AL129" t="s">
        <v>57</v>
      </c>
      <c r="AM129" t="s">
        <v>58</v>
      </c>
      <c r="AN129" s="39" t="s">
        <v>1325</v>
      </c>
      <c r="AO129" s="45" t="s">
        <v>1326</v>
      </c>
      <c r="AP129" t="s">
        <v>1331</v>
      </c>
      <c r="AQ129" t="s">
        <v>1332</v>
      </c>
      <c r="AR129" t="s">
        <v>63</v>
      </c>
      <c r="AS129" t="s">
        <v>1333</v>
      </c>
      <c r="AT129" t="s">
        <v>1334</v>
      </c>
    </row>
    <row r="130" spans="1:46">
      <c r="A130" t="str">
        <f t="shared" si="7"/>
        <v>Murray ISD, KY</v>
      </c>
      <c r="E130" s="39" t="s">
        <v>1335</v>
      </c>
      <c r="F130" s="39" t="s">
        <v>1336</v>
      </c>
      <c r="G130" s="39" t="s">
        <v>1335</v>
      </c>
      <c r="H130" s="39" t="s">
        <v>1336</v>
      </c>
      <c r="I130" s="15" t="s">
        <v>30</v>
      </c>
      <c r="S130">
        <f t="shared" ref="S130:S161" si="10">COUNTIF(U:U,A130)</f>
        <v>1</v>
      </c>
      <c r="U130" t="str">
        <f t="shared" ref="U130:U193" si="11">Y130&amp;", KY"</f>
        <v>Clay Co SD, KY</v>
      </c>
      <c r="V130" t="s">
        <v>57</v>
      </c>
      <c r="W130" t="s">
        <v>58</v>
      </c>
      <c r="X130" s="15" t="s">
        <v>442</v>
      </c>
      <c r="Y130" s="15" t="s">
        <v>443</v>
      </c>
      <c r="Z130" s="15" t="s">
        <v>442</v>
      </c>
      <c r="AA130" s="15" t="s">
        <v>443</v>
      </c>
      <c r="AB130" s="15" t="s">
        <v>1337</v>
      </c>
      <c r="AC130" s="15" t="s">
        <v>1338</v>
      </c>
      <c r="AD130" s="15" t="s">
        <v>1339</v>
      </c>
      <c r="AE130" s="15" t="s">
        <v>1292</v>
      </c>
      <c r="AF130" s="15" t="s">
        <v>63</v>
      </c>
      <c r="AG130" s="15" t="s">
        <v>1293</v>
      </c>
      <c r="AH130" s="15" t="s">
        <v>1340</v>
      </c>
      <c r="AK130" t="str">
        <f t="shared" si="8"/>
        <v>Murray ISD, KY</v>
      </c>
      <c r="AL130" t="s">
        <v>57</v>
      </c>
      <c r="AM130" t="s">
        <v>58</v>
      </c>
      <c r="AN130" s="39" t="s">
        <v>1335</v>
      </c>
      <c r="AO130" s="45" t="s">
        <v>1336</v>
      </c>
      <c r="AP130" t="s">
        <v>1341</v>
      </c>
      <c r="AQ130" t="s">
        <v>341</v>
      </c>
      <c r="AR130" t="s">
        <v>63</v>
      </c>
      <c r="AS130" t="s">
        <v>342</v>
      </c>
      <c r="AT130" t="s">
        <v>1342</v>
      </c>
    </row>
    <row r="131" spans="1:46">
      <c r="A131" t="str">
        <f t="shared" si="7"/>
        <v>Nelson Co SD, KY</v>
      </c>
      <c r="E131" s="39" t="s">
        <v>1343</v>
      </c>
      <c r="F131" s="39" t="s">
        <v>1344</v>
      </c>
      <c r="G131" s="39" t="s">
        <v>1343</v>
      </c>
      <c r="H131" s="39" t="s">
        <v>1344</v>
      </c>
      <c r="I131" s="15" t="s">
        <v>30</v>
      </c>
      <c r="S131">
        <f t="shared" si="10"/>
        <v>5</v>
      </c>
      <c r="U131" t="str">
        <f t="shared" si="11"/>
        <v>Clay Co SD, KY</v>
      </c>
      <c r="V131" t="s">
        <v>57</v>
      </c>
      <c r="W131" t="s">
        <v>58</v>
      </c>
      <c r="X131" s="15" t="s">
        <v>442</v>
      </c>
      <c r="Y131" s="15" t="s">
        <v>443</v>
      </c>
      <c r="Z131" s="15" t="s">
        <v>442</v>
      </c>
      <c r="AA131" s="15" t="s">
        <v>443</v>
      </c>
      <c r="AB131" s="15" t="s">
        <v>1345</v>
      </c>
      <c r="AC131" s="15" t="s">
        <v>1346</v>
      </c>
      <c r="AD131" s="15" t="s">
        <v>1347</v>
      </c>
      <c r="AE131" s="15" t="s">
        <v>449</v>
      </c>
      <c r="AF131" s="15" t="s">
        <v>63</v>
      </c>
      <c r="AG131" s="15" t="s">
        <v>450</v>
      </c>
      <c r="AH131" s="15" t="s">
        <v>1348</v>
      </c>
      <c r="AK131" t="str">
        <f t="shared" ref="AK131:AK171" si="12">AO131&amp;", KY"</f>
        <v>Nelson Co SD, KY</v>
      </c>
      <c r="AL131" t="s">
        <v>57</v>
      </c>
      <c r="AM131" t="s">
        <v>58</v>
      </c>
      <c r="AN131" s="39" t="s">
        <v>1343</v>
      </c>
      <c r="AO131" s="45" t="s">
        <v>1344</v>
      </c>
      <c r="AP131" t="s">
        <v>1349</v>
      </c>
      <c r="AQ131" t="s">
        <v>144</v>
      </c>
      <c r="AR131" t="s">
        <v>63</v>
      </c>
      <c r="AS131" t="s">
        <v>145</v>
      </c>
      <c r="AT131" t="s">
        <v>1350</v>
      </c>
    </row>
    <row r="132" spans="1:46">
      <c r="A132" t="str">
        <f t="shared" si="7"/>
        <v>Newport ISD, KY</v>
      </c>
      <c r="E132" s="39" t="s">
        <v>1351</v>
      </c>
      <c r="F132" s="39" t="s">
        <v>1352</v>
      </c>
      <c r="G132" s="39" t="s">
        <v>1351</v>
      </c>
      <c r="H132" s="39" t="s">
        <v>1352</v>
      </c>
      <c r="I132" s="15" t="s">
        <v>30</v>
      </c>
      <c r="S132">
        <f t="shared" si="10"/>
        <v>1</v>
      </c>
      <c r="U132" t="str">
        <f t="shared" si="11"/>
        <v>Clinton Co SD, KY</v>
      </c>
      <c r="V132" t="s">
        <v>57</v>
      </c>
      <c r="W132" t="s">
        <v>58</v>
      </c>
      <c r="X132" s="15" t="s">
        <v>452</v>
      </c>
      <c r="Y132" s="15" t="s">
        <v>453</v>
      </c>
      <c r="Z132" s="15" t="s">
        <v>452</v>
      </c>
      <c r="AA132" s="15" t="s">
        <v>453</v>
      </c>
      <c r="AB132" s="15" t="s">
        <v>1353</v>
      </c>
      <c r="AC132" s="15" t="s">
        <v>1354</v>
      </c>
      <c r="AD132" s="15" t="s">
        <v>1355</v>
      </c>
      <c r="AE132" s="15" t="s">
        <v>459</v>
      </c>
      <c r="AF132" s="15" t="s">
        <v>63</v>
      </c>
      <c r="AG132" s="15" t="s">
        <v>460</v>
      </c>
      <c r="AH132" s="15" t="s">
        <v>1356</v>
      </c>
      <c r="AK132" t="str">
        <f t="shared" si="12"/>
        <v>Newport ISD, KY</v>
      </c>
      <c r="AL132" t="s">
        <v>57</v>
      </c>
      <c r="AM132" t="s">
        <v>58</v>
      </c>
      <c r="AN132" s="39" t="s">
        <v>1351</v>
      </c>
      <c r="AO132" s="45" t="s">
        <v>1352</v>
      </c>
      <c r="AP132" t="s">
        <v>1357</v>
      </c>
      <c r="AQ132" t="s">
        <v>1358</v>
      </c>
      <c r="AR132" t="s">
        <v>63</v>
      </c>
      <c r="AS132" t="s">
        <v>1359</v>
      </c>
      <c r="AT132" t="s">
        <v>1360</v>
      </c>
    </row>
    <row r="133" spans="1:46">
      <c r="A133" t="str">
        <f t="shared" si="7"/>
        <v>Nicholas Co SD, KY</v>
      </c>
      <c r="E133" s="39" t="s">
        <v>1361</v>
      </c>
      <c r="F133" s="39" t="s">
        <v>1362</v>
      </c>
      <c r="G133" s="39" t="s">
        <v>1361</v>
      </c>
      <c r="H133" s="39" t="s">
        <v>1362</v>
      </c>
      <c r="I133" s="15" t="s">
        <v>30</v>
      </c>
      <c r="S133">
        <f t="shared" si="10"/>
        <v>1</v>
      </c>
      <c r="U133" t="str">
        <f t="shared" si="11"/>
        <v>Cloverport ISD, KY</v>
      </c>
      <c r="V133" t="s">
        <v>57</v>
      </c>
      <c r="W133" t="s">
        <v>58</v>
      </c>
      <c r="X133" s="15" t="s">
        <v>462</v>
      </c>
      <c r="Y133" s="15" t="s">
        <v>463</v>
      </c>
      <c r="Z133" s="15" t="s">
        <v>462</v>
      </c>
      <c r="AA133" s="15" t="s">
        <v>463</v>
      </c>
      <c r="AB133" s="15" t="s">
        <v>1363</v>
      </c>
      <c r="AC133" s="15" t="s">
        <v>1364</v>
      </c>
      <c r="AD133" s="15" t="s">
        <v>468</v>
      </c>
      <c r="AE133" s="15" t="s">
        <v>469</v>
      </c>
      <c r="AF133" s="15" t="s">
        <v>63</v>
      </c>
      <c r="AG133" s="15" t="s">
        <v>470</v>
      </c>
      <c r="AH133" s="15" t="s">
        <v>1365</v>
      </c>
      <c r="AK133" t="str">
        <f t="shared" si="12"/>
        <v>Nicholas Co SD, KY</v>
      </c>
      <c r="AL133" t="s">
        <v>57</v>
      </c>
      <c r="AM133" t="s">
        <v>58</v>
      </c>
      <c r="AN133" s="39" t="s">
        <v>1361</v>
      </c>
      <c r="AO133" s="45" t="s">
        <v>1362</v>
      </c>
      <c r="AP133" t="s">
        <v>1366</v>
      </c>
      <c r="AQ133" t="s">
        <v>1367</v>
      </c>
      <c r="AR133" t="s">
        <v>63</v>
      </c>
      <c r="AS133" t="s">
        <v>1368</v>
      </c>
      <c r="AT133" t="s">
        <v>1369</v>
      </c>
    </row>
    <row r="134" spans="1:46">
      <c r="A134" t="str">
        <f t="shared" ref="A134:A177" si="13">F134&amp;", KY"</f>
        <v>Ohio Co SD, KY</v>
      </c>
      <c r="E134" s="39" t="s">
        <v>1370</v>
      </c>
      <c r="F134" s="39" t="s">
        <v>1371</v>
      </c>
      <c r="G134" s="39" t="s">
        <v>1370</v>
      </c>
      <c r="H134" s="39" t="s">
        <v>1371</v>
      </c>
      <c r="I134" s="15" t="s">
        <v>30</v>
      </c>
      <c r="S134">
        <f t="shared" si="10"/>
        <v>6</v>
      </c>
      <c r="U134" t="str">
        <f t="shared" si="11"/>
        <v>Corbin Independent Schools, KY</v>
      </c>
      <c r="V134" t="s">
        <v>57</v>
      </c>
      <c r="W134" t="s">
        <v>58</v>
      </c>
      <c r="X134" s="15" t="s">
        <v>471</v>
      </c>
      <c r="Y134" s="15" t="s">
        <v>472</v>
      </c>
      <c r="Z134" s="15" t="s">
        <v>471</v>
      </c>
      <c r="AA134" s="15" t="s">
        <v>472</v>
      </c>
      <c r="AB134" s="15" t="s">
        <v>1372</v>
      </c>
      <c r="AC134" s="15" t="s">
        <v>1373</v>
      </c>
      <c r="AD134" s="15" t="s">
        <v>1374</v>
      </c>
      <c r="AE134" s="15" t="s">
        <v>480</v>
      </c>
      <c r="AF134" s="15" t="s">
        <v>63</v>
      </c>
      <c r="AG134" s="15" t="s">
        <v>481</v>
      </c>
      <c r="AH134" s="15" t="s">
        <v>1375</v>
      </c>
      <c r="AK134" t="str">
        <f t="shared" si="12"/>
        <v>Ohio Co SD, KY</v>
      </c>
      <c r="AL134" t="s">
        <v>57</v>
      </c>
      <c r="AM134" t="s">
        <v>58</v>
      </c>
      <c r="AN134" s="39" t="s">
        <v>1370</v>
      </c>
      <c r="AO134" s="45" t="s">
        <v>1371</v>
      </c>
      <c r="AP134" t="s">
        <v>1376</v>
      </c>
      <c r="AQ134" t="s">
        <v>1377</v>
      </c>
      <c r="AR134" t="s">
        <v>63</v>
      </c>
      <c r="AS134" t="s">
        <v>1378</v>
      </c>
      <c r="AT134" t="e">
        <v>#N/A</v>
      </c>
    </row>
    <row r="135" spans="1:46">
      <c r="A135" t="str">
        <f t="shared" si="13"/>
        <v>Oldham Co SD, KY</v>
      </c>
      <c r="E135" s="39" t="s">
        <v>1379</v>
      </c>
      <c r="F135" s="39" t="s">
        <v>1380</v>
      </c>
      <c r="G135" s="39" t="s">
        <v>1379</v>
      </c>
      <c r="H135" s="39" t="s">
        <v>1380</v>
      </c>
      <c r="I135" s="15" t="s">
        <v>30</v>
      </c>
      <c r="S135">
        <f t="shared" si="10"/>
        <v>9</v>
      </c>
      <c r="U135" t="str">
        <f t="shared" si="11"/>
        <v>Covington Independent Pub Schls, KY</v>
      </c>
      <c r="V135" t="s">
        <v>57</v>
      </c>
      <c r="W135" t="s">
        <v>58</v>
      </c>
      <c r="X135" s="15" t="s">
        <v>483</v>
      </c>
      <c r="Y135" s="15" t="s">
        <v>484</v>
      </c>
      <c r="Z135" s="15" t="s">
        <v>483</v>
      </c>
      <c r="AA135" s="15" t="s">
        <v>484</v>
      </c>
      <c r="AB135" s="15" t="s">
        <v>1381</v>
      </c>
      <c r="AC135" s="15" t="s">
        <v>1382</v>
      </c>
      <c r="AD135" s="15" t="s">
        <v>1383</v>
      </c>
      <c r="AE135" s="15" t="s">
        <v>490</v>
      </c>
      <c r="AF135" s="15" t="s">
        <v>63</v>
      </c>
      <c r="AG135" s="15" t="s">
        <v>1384</v>
      </c>
      <c r="AH135" s="15" t="s">
        <v>1385</v>
      </c>
      <c r="AK135" t="str">
        <f t="shared" si="12"/>
        <v>Oldham Co SD, KY</v>
      </c>
      <c r="AL135" t="s">
        <v>57</v>
      </c>
      <c r="AM135" t="s">
        <v>58</v>
      </c>
      <c r="AN135" s="39" t="s">
        <v>1379</v>
      </c>
      <c r="AO135" s="45" t="s">
        <v>1380</v>
      </c>
      <c r="AP135" t="s">
        <v>1386</v>
      </c>
      <c r="AQ135" t="s">
        <v>1387</v>
      </c>
      <c r="AR135" t="s">
        <v>63</v>
      </c>
      <c r="AS135" t="s">
        <v>1388</v>
      </c>
      <c r="AT135" t="s">
        <v>1389</v>
      </c>
    </row>
    <row r="136" spans="1:46">
      <c r="A136" t="str">
        <f t="shared" si="13"/>
        <v>Owen Co SD, KY</v>
      </c>
      <c r="E136" s="39" t="s">
        <v>1390</v>
      </c>
      <c r="F136" s="39" t="s">
        <v>1391</v>
      </c>
      <c r="G136" s="39" t="s">
        <v>1390</v>
      </c>
      <c r="H136" s="39" t="s">
        <v>1391</v>
      </c>
      <c r="I136" s="15" t="s">
        <v>30</v>
      </c>
      <c r="S136">
        <f t="shared" si="10"/>
        <v>2</v>
      </c>
      <c r="U136" t="str">
        <f t="shared" si="11"/>
        <v>Covington Independent Pub Schls, KY</v>
      </c>
      <c r="V136" t="s">
        <v>57</v>
      </c>
      <c r="W136" t="s">
        <v>58</v>
      </c>
      <c r="X136" s="15" t="s">
        <v>483</v>
      </c>
      <c r="Y136" s="15" t="s">
        <v>484</v>
      </c>
      <c r="Z136" s="15" t="s">
        <v>483</v>
      </c>
      <c r="AA136" s="15" t="s">
        <v>484</v>
      </c>
      <c r="AB136" s="15" t="s">
        <v>1392</v>
      </c>
      <c r="AC136" s="15" t="s">
        <v>1393</v>
      </c>
      <c r="AD136" s="15" t="s">
        <v>1394</v>
      </c>
      <c r="AE136" s="15" t="s">
        <v>490</v>
      </c>
      <c r="AF136" s="15" t="s">
        <v>63</v>
      </c>
      <c r="AG136" s="15" t="s">
        <v>491</v>
      </c>
      <c r="AH136" s="15" t="s">
        <v>1395</v>
      </c>
      <c r="AK136" t="str">
        <f t="shared" si="12"/>
        <v>Owen Co SD, KY</v>
      </c>
      <c r="AL136" t="s">
        <v>57</v>
      </c>
      <c r="AM136" t="s">
        <v>58</v>
      </c>
      <c r="AN136" s="39" t="s">
        <v>1390</v>
      </c>
      <c r="AO136" s="45" t="s">
        <v>1391</v>
      </c>
      <c r="AP136" t="s">
        <v>1396</v>
      </c>
      <c r="AQ136" t="s">
        <v>1397</v>
      </c>
      <c r="AR136" t="s">
        <v>63</v>
      </c>
      <c r="AS136" t="s">
        <v>1398</v>
      </c>
      <c r="AT136" t="s">
        <v>1399</v>
      </c>
    </row>
    <row r="137" spans="1:46">
      <c r="A137" t="str">
        <f t="shared" si="13"/>
        <v>Owensboro ISD, KY</v>
      </c>
      <c r="E137" s="39" t="s">
        <v>1400</v>
      </c>
      <c r="F137" s="39" t="s">
        <v>1401</v>
      </c>
      <c r="G137" s="39" t="s">
        <v>1400</v>
      </c>
      <c r="H137" s="39" t="s">
        <v>1401</v>
      </c>
      <c r="I137" s="15" t="s">
        <v>30</v>
      </c>
      <c r="S137">
        <f t="shared" si="10"/>
        <v>5</v>
      </c>
      <c r="U137" t="str">
        <f t="shared" si="11"/>
        <v>Covington Independent Pub Schls, KY</v>
      </c>
      <c r="V137" t="s">
        <v>57</v>
      </c>
      <c r="W137" t="s">
        <v>58</v>
      </c>
      <c r="X137" s="15" t="s">
        <v>483</v>
      </c>
      <c r="Y137" s="15" t="s">
        <v>484</v>
      </c>
      <c r="Z137" s="15" t="s">
        <v>483</v>
      </c>
      <c r="AA137" s="15" t="s">
        <v>484</v>
      </c>
      <c r="AB137" s="15" t="s">
        <v>1402</v>
      </c>
      <c r="AC137" s="15" t="s">
        <v>1403</v>
      </c>
      <c r="AD137" s="15" t="s">
        <v>1404</v>
      </c>
      <c r="AE137" s="15" t="s">
        <v>490</v>
      </c>
      <c r="AF137" s="15" t="s">
        <v>63</v>
      </c>
      <c r="AG137" s="15" t="s">
        <v>1405</v>
      </c>
      <c r="AH137" s="15" t="s">
        <v>1406</v>
      </c>
      <c r="AK137" t="str">
        <f t="shared" si="12"/>
        <v>Owensboro ISD, KY</v>
      </c>
      <c r="AL137" t="s">
        <v>57</v>
      </c>
      <c r="AM137" t="s">
        <v>58</v>
      </c>
      <c r="AN137" s="39" t="s">
        <v>1400</v>
      </c>
      <c r="AO137" s="45" t="s">
        <v>1401</v>
      </c>
      <c r="AP137" t="s">
        <v>1407</v>
      </c>
      <c r="AQ137" t="s">
        <v>530</v>
      </c>
      <c r="AR137" t="s">
        <v>63</v>
      </c>
      <c r="AS137" t="s">
        <v>1408</v>
      </c>
      <c r="AT137" t="s">
        <v>1409</v>
      </c>
    </row>
    <row r="138" spans="1:46">
      <c r="A138" t="str">
        <f t="shared" si="13"/>
        <v>Owsley Co SD, KY</v>
      </c>
      <c r="E138" s="39" t="s">
        <v>1410</v>
      </c>
      <c r="F138" s="39" t="s">
        <v>1411</v>
      </c>
      <c r="G138" s="39" t="s">
        <v>1410</v>
      </c>
      <c r="H138" s="39" t="s">
        <v>1411</v>
      </c>
      <c r="I138" s="15" t="s">
        <v>30</v>
      </c>
      <c r="S138">
        <f t="shared" si="10"/>
        <v>1</v>
      </c>
      <c r="U138" t="str">
        <f t="shared" si="11"/>
        <v>Covington Independent Pub Schls, KY</v>
      </c>
      <c r="V138" t="s">
        <v>57</v>
      </c>
      <c r="W138" t="s">
        <v>58</v>
      </c>
      <c r="X138" s="15" t="s">
        <v>483</v>
      </c>
      <c r="Y138" s="15" t="s">
        <v>484</v>
      </c>
      <c r="Z138" s="15" t="s">
        <v>483</v>
      </c>
      <c r="AA138" s="15" t="s">
        <v>484</v>
      </c>
      <c r="AB138" s="15" t="s">
        <v>1412</v>
      </c>
      <c r="AC138" s="15" t="s">
        <v>1413</v>
      </c>
      <c r="AD138" s="15" t="s">
        <v>1414</v>
      </c>
      <c r="AE138" s="15" t="s">
        <v>1415</v>
      </c>
      <c r="AF138" s="15" t="s">
        <v>63</v>
      </c>
      <c r="AG138" s="15" t="s">
        <v>1405</v>
      </c>
      <c r="AH138" s="15" t="s">
        <v>1416</v>
      </c>
      <c r="AK138" t="str">
        <f t="shared" si="12"/>
        <v>Owsley Co SD, KY</v>
      </c>
      <c r="AL138" t="s">
        <v>57</v>
      </c>
      <c r="AM138" t="s">
        <v>58</v>
      </c>
      <c r="AN138" s="39" t="s">
        <v>1410</v>
      </c>
      <c r="AO138" s="45" t="s">
        <v>1411</v>
      </c>
      <c r="AP138" t="s">
        <v>1417</v>
      </c>
      <c r="AQ138" t="s">
        <v>726</v>
      </c>
      <c r="AR138" t="s">
        <v>63</v>
      </c>
      <c r="AS138" t="s">
        <v>727</v>
      </c>
      <c r="AT138" t="s">
        <v>1418</v>
      </c>
    </row>
    <row r="139" spans="1:46">
      <c r="A139" t="str">
        <f t="shared" si="13"/>
        <v>Paducah ISD, KY</v>
      </c>
      <c r="E139" s="39" t="s">
        <v>1419</v>
      </c>
      <c r="F139" s="39" t="s">
        <v>1420</v>
      </c>
      <c r="G139" s="39" t="s">
        <v>1419</v>
      </c>
      <c r="H139" s="39" t="s">
        <v>1420</v>
      </c>
      <c r="I139" s="15" t="s">
        <v>30</v>
      </c>
      <c r="S139">
        <f t="shared" si="10"/>
        <v>3</v>
      </c>
      <c r="U139" t="str">
        <f t="shared" si="11"/>
        <v>Covington Independent Pub Schls, KY</v>
      </c>
      <c r="V139" t="s">
        <v>57</v>
      </c>
      <c r="W139" t="s">
        <v>58</v>
      </c>
      <c r="X139" s="15" t="s">
        <v>483</v>
      </c>
      <c r="Y139" s="15" t="s">
        <v>484</v>
      </c>
      <c r="Z139" s="15" t="s">
        <v>483</v>
      </c>
      <c r="AA139" s="15" t="s">
        <v>484</v>
      </c>
      <c r="AB139" s="15" t="s">
        <v>1421</v>
      </c>
      <c r="AC139" s="15" t="s">
        <v>1422</v>
      </c>
      <c r="AD139" s="15" t="s">
        <v>1423</v>
      </c>
      <c r="AE139" s="15" t="s">
        <v>490</v>
      </c>
      <c r="AF139" s="15" t="s">
        <v>63</v>
      </c>
      <c r="AG139" s="15" t="s">
        <v>1384</v>
      </c>
      <c r="AH139" s="15" t="s">
        <v>1424</v>
      </c>
      <c r="AK139" t="str">
        <f t="shared" si="12"/>
        <v>Paducah ISD, KY</v>
      </c>
      <c r="AL139" t="s">
        <v>57</v>
      </c>
      <c r="AM139" t="s">
        <v>58</v>
      </c>
      <c r="AN139" s="39" t="s">
        <v>1419</v>
      </c>
      <c r="AO139" s="45" t="s">
        <v>1420</v>
      </c>
      <c r="AP139" t="s">
        <v>1425</v>
      </c>
      <c r="AQ139" t="s">
        <v>1213</v>
      </c>
      <c r="AR139" t="s">
        <v>63</v>
      </c>
      <c r="AS139" t="s">
        <v>1214</v>
      </c>
      <c r="AT139" t="s">
        <v>1426</v>
      </c>
    </row>
    <row r="140" spans="1:46">
      <c r="A140" t="str">
        <f t="shared" si="13"/>
        <v>Paintsville ISD, KY</v>
      </c>
      <c r="E140" s="39" t="s">
        <v>1427</v>
      </c>
      <c r="F140" s="39" t="s">
        <v>1428</v>
      </c>
      <c r="G140" s="39" t="s">
        <v>1427</v>
      </c>
      <c r="H140" s="39" t="s">
        <v>1428</v>
      </c>
      <c r="I140" s="15" t="s">
        <v>30</v>
      </c>
      <c r="S140">
        <f t="shared" si="10"/>
        <v>1</v>
      </c>
      <c r="U140" t="str">
        <f t="shared" si="11"/>
        <v>Crittenden Co SD, KY</v>
      </c>
      <c r="V140" t="s">
        <v>57</v>
      </c>
      <c r="W140" t="s">
        <v>58</v>
      </c>
      <c r="X140" s="15" t="s">
        <v>493</v>
      </c>
      <c r="Y140" s="15" t="s">
        <v>494</v>
      </c>
      <c r="Z140" s="15" t="s">
        <v>493</v>
      </c>
      <c r="AA140" s="15" t="s">
        <v>494</v>
      </c>
      <c r="AB140" s="15" t="s">
        <v>1429</v>
      </c>
      <c r="AC140" s="15" t="s">
        <v>1430</v>
      </c>
      <c r="AD140" s="15" t="s">
        <v>1431</v>
      </c>
      <c r="AE140" s="15" t="s">
        <v>500</v>
      </c>
      <c r="AF140" s="15" t="s">
        <v>63</v>
      </c>
      <c r="AG140" s="15" t="s">
        <v>501</v>
      </c>
      <c r="AH140" s="15" t="s">
        <v>1432</v>
      </c>
      <c r="AK140" t="str">
        <f t="shared" si="12"/>
        <v>Paintsville ISD, KY</v>
      </c>
      <c r="AL140" t="s">
        <v>57</v>
      </c>
      <c r="AM140" t="s">
        <v>58</v>
      </c>
      <c r="AN140" s="39" t="s">
        <v>1427</v>
      </c>
      <c r="AO140" s="45" t="s">
        <v>1428</v>
      </c>
      <c r="AP140" t="s">
        <v>1433</v>
      </c>
      <c r="AQ140" t="s">
        <v>982</v>
      </c>
      <c r="AR140" t="s">
        <v>63</v>
      </c>
      <c r="AS140" t="s">
        <v>983</v>
      </c>
      <c r="AT140" t="e">
        <v>#N/A</v>
      </c>
    </row>
    <row r="141" spans="1:46">
      <c r="A141" t="str">
        <f t="shared" si="13"/>
        <v>Paris ISD, KY</v>
      </c>
      <c r="E141" s="39" t="s">
        <v>1434</v>
      </c>
      <c r="F141" s="39" t="s">
        <v>1435</v>
      </c>
      <c r="G141" s="39" t="s">
        <v>1434</v>
      </c>
      <c r="H141" s="39" t="s">
        <v>1435</v>
      </c>
      <c r="I141" s="15" t="s">
        <v>30</v>
      </c>
      <c r="S141">
        <f t="shared" si="10"/>
        <v>1</v>
      </c>
      <c r="U141" t="str">
        <f t="shared" si="11"/>
        <v>Cumberland Co SD, KY</v>
      </c>
      <c r="V141" t="s">
        <v>57</v>
      </c>
      <c r="W141" t="s">
        <v>58</v>
      </c>
      <c r="X141" s="15" t="s">
        <v>503</v>
      </c>
      <c r="Y141" s="15" t="s">
        <v>504</v>
      </c>
      <c r="Z141" s="15" t="s">
        <v>503</v>
      </c>
      <c r="AA141" s="15" t="s">
        <v>504</v>
      </c>
      <c r="AB141" s="15" t="s">
        <v>1436</v>
      </c>
      <c r="AC141" s="15" t="s">
        <v>1437</v>
      </c>
      <c r="AD141" s="15" t="s">
        <v>1438</v>
      </c>
      <c r="AE141" s="15" t="s">
        <v>510</v>
      </c>
      <c r="AF141" s="15" t="s">
        <v>63</v>
      </c>
      <c r="AG141" s="15" t="s">
        <v>511</v>
      </c>
      <c r="AH141" s="15" t="s">
        <v>1439</v>
      </c>
      <c r="AK141" t="str">
        <f t="shared" si="12"/>
        <v>Paris ISD, KY</v>
      </c>
      <c r="AL141" t="s">
        <v>57</v>
      </c>
      <c r="AM141" t="s">
        <v>58</v>
      </c>
      <c r="AN141" s="39" t="s">
        <v>1434</v>
      </c>
      <c r="AO141" s="45" t="s">
        <v>1435</v>
      </c>
      <c r="AP141" t="s">
        <v>1440</v>
      </c>
      <c r="AQ141" t="s">
        <v>225</v>
      </c>
      <c r="AR141" t="s">
        <v>63</v>
      </c>
      <c r="AS141" t="s">
        <v>226</v>
      </c>
      <c r="AT141" t="s">
        <v>1441</v>
      </c>
    </row>
    <row r="142" spans="1:46">
      <c r="A142" t="str">
        <f t="shared" si="13"/>
        <v>Pendleton Co SD, KY</v>
      </c>
      <c r="E142" s="39" t="s">
        <v>1442</v>
      </c>
      <c r="F142" s="39" t="s">
        <v>1443</v>
      </c>
      <c r="G142" s="39" t="s">
        <v>1442</v>
      </c>
      <c r="H142" s="39" t="s">
        <v>1443</v>
      </c>
      <c r="I142" s="15" t="s">
        <v>30</v>
      </c>
      <c r="S142">
        <f t="shared" si="10"/>
        <v>2</v>
      </c>
      <c r="U142" t="str">
        <f t="shared" si="11"/>
        <v>Danville ISD, KY</v>
      </c>
      <c r="V142" t="s">
        <v>57</v>
      </c>
      <c r="W142" t="s">
        <v>58</v>
      </c>
      <c r="X142" s="15" t="s">
        <v>513</v>
      </c>
      <c r="Y142" s="15" t="s">
        <v>514</v>
      </c>
      <c r="Z142" s="15" t="s">
        <v>513</v>
      </c>
      <c r="AA142" s="15" t="s">
        <v>514</v>
      </c>
      <c r="AB142" s="15" t="s">
        <v>1444</v>
      </c>
      <c r="AC142" s="15" t="s">
        <v>1445</v>
      </c>
      <c r="AD142" s="15" t="s">
        <v>1446</v>
      </c>
      <c r="AE142" s="15" t="s">
        <v>257</v>
      </c>
      <c r="AF142" s="15" t="s">
        <v>63</v>
      </c>
      <c r="AG142" s="15" t="s">
        <v>258</v>
      </c>
      <c r="AH142" s="15" t="s">
        <v>1447</v>
      </c>
      <c r="AK142" t="str">
        <f t="shared" si="12"/>
        <v>Pendleton Co SD, KY</v>
      </c>
      <c r="AL142" t="s">
        <v>57</v>
      </c>
      <c r="AM142" t="s">
        <v>58</v>
      </c>
      <c r="AN142" s="39" t="s">
        <v>1442</v>
      </c>
      <c r="AO142" s="45" t="s">
        <v>1443</v>
      </c>
      <c r="AP142" t="s">
        <v>1448</v>
      </c>
      <c r="AQ142" t="s">
        <v>1449</v>
      </c>
      <c r="AR142" t="s">
        <v>63</v>
      </c>
      <c r="AS142" t="s">
        <v>1450</v>
      </c>
      <c r="AT142" t="s">
        <v>1451</v>
      </c>
    </row>
    <row r="143" spans="1:46">
      <c r="A143" t="str">
        <f t="shared" si="13"/>
        <v>Perry Co SD, KY</v>
      </c>
      <c r="E143" s="39" t="s">
        <v>1452</v>
      </c>
      <c r="F143" s="39" t="s">
        <v>1453</v>
      </c>
      <c r="G143" s="39" t="s">
        <v>1452</v>
      </c>
      <c r="H143" s="39" t="s">
        <v>1453</v>
      </c>
      <c r="I143" s="15" t="s">
        <v>30</v>
      </c>
      <c r="S143">
        <f t="shared" si="10"/>
        <v>7</v>
      </c>
      <c r="U143" t="str">
        <f t="shared" si="11"/>
        <v>Daviess Co PSD, KY</v>
      </c>
      <c r="V143" t="s">
        <v>57</v>
      </c>
      <c r="W143" t="s">
        <v>58</v>
      </c>
      <c r="X143" s="15" t="s">
        <v>521</v>
      </c>
      <c r="Y143" s="15" t="s">
        <v>522</v>
      </c>
      <c r="Z143" s="15" t="s">
        <v>521</v>
      </c>
      <c r="AA143" s="15" t="s">
        <v>522</v>
      </c>
      <c r="AB143" s="15" t="s">
        <v>1454</v>
      </c>
      <c r="AC143" s="15" t="s">
        <v>1455</v>
      </c>
      <c r="AD143" s="15" t="s">
        <v>1456</v>
      </c>
      <c r="AE143" s="15" t="s">
        <v>530</v>
      </c>
      <c r="AF143" s="15" t="s">
        <v>63</v>
      </c>
      <c r="AG143" s="15" t="s">
        <v>1408</v>
      </c>
      <c r="AH143" s="15" t="s">
        <v>1457</v>
      </c>
      <c r="AK143" t="str">
        <f t="shared" si="12"/>
        <v>Perry Co SD, KY</v>
      </c>
      <c r="AL143" t="s">
        <v>57</v>
      </c>
      <c r="AM143" t="s">
        <v>58</v>
      </c>
      <c r="AN143" s="39" t="s">
        <v>1452</v>
      </c>
      <c r="AO143" s="45" t="s">
        <v>1453</v>
      </c>
      <c r="AP143" t="s">
        <v>1458</v>
      </c>
      <c r="AQ143" t="s">
        <v>887</v>
      </c>
      <c r="AR143" t="s">
        <v>63</v>
      </c>
      <c r="AS143" t="s">
        <v>888</v>
      </c>
      <c r="AT143" t="s">
        <v>1459</v>
      </c>
    </row>
    <row r="144" spans="1:46">
      <c r="A144" t="str">
        <f t="shared" si="13"/>
        <v>Pike Co SD, KY</v>
      </c>
      <c r="E144" s="39" t="s">
        <v>1460</v>
      </c>
      <c r="F144" s="39" t="s">
        <v>1461</v>
      </c>
      <c r="G144" s="39" t="s">
        <v>1460</v>
      </c>
      <c r="H144" s="39" t="s">
        <v>1461</v>
      </c>
      <c r="I144" s="15" t="s">
        <v>30</v>
      </c>
      <c r="S144">
        <f t="shared" si="10"/>
        <v>12</v>
      </c>
      <c r="U144" t="str">
        <f t="shared" si="11"/>
        <v>Daviess Co PSD, KY</v>
      </c>
      <c r="V144" t="s">
        <v>57</v>
      </c>
      <c r="W144" t="s">
        <v>58</v>
      </c>
      <c r="X144" s="15" t="s">
        <v>521</v>
      </c>
      <c r="Y144" s="15" t="s">
        <v>522</v>
      </c>
      <c r="Z144" s="15" t="s">
        <v>521</v>
      </c>
      <c r="AA144" s="15" t="s">
        <v>522</v>
      </c>
      <c r="AB144" s="15" t="s">
        <v>1462</v>
      </c>
      <c r="AC144" s="15" t="s">
        <v>1463</v>
      </c>
      <c r="AD144" s="15" t="s">
        <v>1464</v>
      </c>
      <c r="AE144" s="15" t="s">
        <v>530</v>
      </c>
      <c r="AF144" s="15" t="s">
        <v>63</v>
      </c>
      <c r="AG144" s="15" t="s">
        <v>1408</v>
      </c>
      <c r="AH144" s="15" t="s">
        <v>1465</v>
      </c>
      <c r="AK144" t="str">
        <f t="shared" si="12"/>
        <v>Pike Co SD, KY</v>
      </c>
      <c r="AL144" t="s">
        <v>57</v>
      </c>
      <c r="AM144" t="s">
        <v>58</v>
      </c>
      <c r="AN144" s="39" t="s">
        <v>1460</v>
      </c>
      <c r="AO144" s="45" t="s">
        <v>1461</v>
      </c>
      <c r="AP144" t="s">
        <v>1466</v>
      </c>
      <c r="AQ144" t="s">
        <v>1467</v>
      </c>
      <c r="AR144" t="s">
        <v>63</v>
      </c>
      <c r="AS144" t="s">
        <v>1468</v>
      </c>
      <c r="AT144" t="s">
        <v>1469</v>
      </c>
    </row>
    <row r="145" spans="1:46">
      <c r="A145" t="str">
        <f t="shared" si="13"/>
        <v>Pikeville ISD, KY</v>
      </c>
      <c r="E145" s="39" t="s">
        <v>1470</v>
      </c>
      <c r="F145" s="39" t="s">
        <v>1471</v>
      </c>
      <c r="G145" s="39" t="s">
        <v>1470</v>
      </c>
      <c r="H145" s="39" t="s">
        <v>1471</v>
      </c>
      <c r="I145" s="15" t="s">
        <v>30</v>
      </c>
      <c r="S145">
        <f t="shared" si="10"/>
        <v>1</v>
      </c>
      <c r="U145" t="str">
        <f t="shared" si="11"/>
        <v>Daviess Co PSD, KY</v>
      </c>
      <c r="V145" t="s">
        <v>57</v>
      </c>
      <c r="W145" t="s">
        <v>58</v>
      </c>
      <c r="X145" s="15" t="s">
        <v>521</v>
      </c>
      <c r="Y145" s="15" t="s">
        <v>522</v>
      </c>
      <c r="Z145" s="15" t="s">
        <v>521</v>
      </c>
      <c r="AA145" s="15" t="s">
        <v>522</v>
      </c>
      <c r="AB145" s="15" t="s">
        <v>1472</v>
      </c>
      <c r="AC145" s="15" t="s">
        <v>1473</v>
      </c>
      <c r="AD145" s="15" t="s">
        <v>1474</v>
      </c>
      <c r="AE145" s="15" t="s">
        <v>530</v>
      </c>
      <c r="AF145" s="15" t="s">
        <v>63</v>
      </c>
      <c r="AG145" s="15" t="s">
        <v>531</v>
      </c>
      <c r="AH145" s="15" t="s">
        <v>1475</v>
      </c>
      <c r="AK145" t="str">
        <f t="shared" si="12"/>
        <v>Pikeville ISD, KY</v>
      </c>
      <c r="AL145" t="s">
        <v>57</v>
      </c>
      <c r="AM145" t="s">
        <v>58</v>
      </c>
      <c r="AN145" s="39" t="s">
        <v>1470</v>
      </c>
      <c r="AO145" s="45" t="s">
        <v>1471</v>
      </c>
      <c r="AP145" t="s">
        <v>1476</v>
      </c>
      <c r="AQ145" t="s">
        <v>1467</v>
      </c>
      <c r="AR145" t="s">
        <v>63</v>
      </c>
      <c r="AS145" t="s">
        <v>1468</v>
      </c>
      <c r="AT145" t="s">
        <v>1477</v>
      </c>
    </row>
    <row r="146" spans="1:46">
      <c r="A146" t="str">
        <f t="shared" si="13"/>
        <v>Pineville ISD, KY</v>
      </c>
      <c r="E146" s="39" t="s">
        <v>1478</v>
      </c>
      <c r="F146" s="39" t="s">
        <v>1479</v>
      </c>
      <c r="G146" s="39" t="s">
        <v>1478</v>
      </c>
      <c r="H146" s="39" t="s">
        <v>1479</v>
      </c>
      <c r="I146" s="15" t="s">
        <v>30</v>
      </c>
      <c r="S146">
        <f t="shared" si="10"/>
        <v>1</v>
      </c>
      <c r="U146" t="str">
        <f t="shared" si="11"/>
        <v>Daviess Co PSD, KY</v>
      </c>
      <c r="V146" t="s">
        <v>57</v>
      </c>
      <c r="W146" t="s">
        <v>58</v>
      </c>
      <c r="X146" s="15" t="s">
        <v>521</v>
      </c>
      <c r="Y146" s="15" t="s">
        <v>522</v>
      </c>
      <c r="Z146" s="15" t="s">
        <v>521</v>
      </c>
      <c r="AA146" s="15" t="s">
        <v>522</v>
      </c>
      <c r="AB146" s="15" t="s">
        <v>1480</v>
      </c>
      <c r="AC146" s="15" t="s">
        <v>1481</v>
      </c>
      <c r="AD146" s="15" t="s">
        <v>1482</v>
      </c>
      <c r="AE146" s="15" t="s">
        <v>530</v>
      </c>
      <c r="AF146" s="15" t="s">
        <v>63</v>
      </c>
      <c r="AG146" s="15" t="s">
        <v>531</v>
      </c>
      <c r="AH146" s="15" t="s">
        <v>1483</v>
      </c>
      <c r="AK146" t="str">
        <f t="shared" si="12"/>
        <v>Pineville ISD, KY</v>
      </c>
      <c r="AL146" t="s">
        <v>57</v>
      </c>
      <c r="AM146" t="s">
        <v>58</v>
      </c>
      <c r="AN146" s="39" t="s">
        <v>1478</v>
      </c>
      <c r="AO146" s="45" t="s">
        <v>1479</v>
      </c>
      <c r="AP146" t="s">
        <v>1484</v>
      </c>
      <c r="AQ146" t="s">
        <v>184</v>
      </c>
      <c r="AR146" t="s">
        <v>63</v>
      </c>
      <c r="AS146" t="s">
        <v>185</v>
      </c>
      <c r="AT146" t="s">
        <v>1485</v>
      </c>
    </row>
    <row r="147" spans="1:46">
      <c r="A147" t="str">
        <f t="shared" si="13"/>
        <v>Powell Co SD, KY</v>
      </c>
      <c r="E147" s="39" t="s">
        <v>1486</v>
      </c>
      <c r="F147" s="39" t="s">
        <v>1487</v>
      </c>
      <c r="G147" s="39" t="s">
        <v>1486</v>
      </c>
      <c r="H147" s="39" t="s">
        <v>1487</v>
      </c>
      <c r="I147" s="15" t="s">
        <v>30</v>
      </c>
      <c r="S147">
        <f t="shared" si="10"/>
        <v>3</v>
      </c>
      <c r="U147" t="str">
        <f t="shared" si="11"/>
        <v>Daviess Co PSD, KY</v>
      </c>
      <c r="V147" t="s">
        <v>57</v>
      </c>
      <c r="W147" t="s">
        <v>58</v>
      </c>
      <c r="X147" s="15" t="s">
        <v>521</v>
      </c>
      <c r="Y147" s="15" t="s">
        <v>522</v>
      </c>
      <c r="Z147" s="15" t="s">
        <v>521</v>
      </c>
      <c r="AA147" s="15" t="s">
        <v>522</v>
      </c>
      <c r="AB147" s="15" t="s">
        <v>1488</v>
      </c>
      <c r="AC147" s="15" t="s">
        <v>1489</v>
      </c>
      <c r="AD147" s="15" t="s">
        <v>1490</v>
      </c>
      <c r="AE147" s="15" t="s">
        <v>530</v>
      </c>
      <c r="AF147" s="15" t="s">
        <v>63</v>
      </c>
      <c r="AG147" s="15" t="s">
        <v>531</v>
      </c>
      <c r="AH147" s="15" t="s">
        <v>1491</v>
      </c>
      <c r="AK147" t="str">
        <f t="shared" si="12"/>
        <v>Powell Co SD, KY</v>
      </c>
      <c r="AL147" t="s">
        <v>57</v>
      </c>
      <c r="AM147" t="s">
        <v>58</v>
      </c>
      <c r="AN147" s="39" t="s">
        <v>1486</v>
      </c>
      <c r="AO147" s="45" t="s">
        <v>1487</v>
      </c>
      <c r="AP147" t="s">
        <v>1492</v>
      </c>
      <c r="AQ147" t="s">
        <v>1493</v>
      </c>
      <c r="AR147" t="s">
        <v>63</v>
      </c>
      <c r="AS147" t="s">
        <v>1494</v>
      </c>
      <c r="AT147" t="e">
        <v>#N/A</v>
      </c>
    </row>
    <row r="148" spans="1:46">
      <c r="A148" t="str">
        <f t="shared" si="13"/>
        <v>Pulaski Co Schools, KY</v>
      </c>
      <c r="E148" s="39" t="s">
        <v>1495</v>
      </c>
      <c r="F148" s="39" t="s">
        <v>1496</v>
      </c>
      <c r="G148" s="39" t="s">
        <v>1495</v>
      </c>
      <c r="H148" s="39" t="s">
        <v>1496</v>
      </c>
      <c r="I148" s="15" t="s">
        <v>30</v>
      </c>
      <c r="S148">
        <f t="shared" si="10"/>
        <v>8</v>
      </c>
      <c r="U148" t="str">
        <f t="shared" si="11"/>
        <v>Daviess Co PSD, KY</v>
      </c>
      <c r="V148" t="s">
        <v>57</v>
      </c>
      <c r="W148" t="s">
        <v>58</v>
      </c>
      <c r="X148" s="15" t="s">
        <v>521</v>
      </c>
      <c r="Y148" s="15" t="s">
        <v>522</v>
      </c>
      <c r="Z148" s="15" t="s">
        <v>521</v>
      </c>
      <c r="AA148" s="15" t="s">
        <v>522</v>
      </c>
      <c r="AB148" s="15" t="s">
        <v>1497</v>
      </c>
      <c r="AC148" s="15" t="s">
        <v>1498</v>
      </c>
      <c r="AD148" s="15" t="s">
        <v>1499</v>
      </c>
      <c r="AE148" s="15" t="s">
        <v>530</v>
      </c>
      <c r="AF148" s="15" t="s">
        <v>63</v>
      </c>
      <c r="AG148" s="15" t="s">
        <v>531</v>
      </c>
      <c r="AH148" s="15" t="s">
        <v>1500</v>
      </c>
      <c r="AK148" t="str">
        <f t="shared" si="12"/>
        <v>Pulaski Co Schools, KY</v>
      </c>
      <c r="AL148" t="s">
        <v>57</v>
      </c>
      <c r="AM148" t="s">
        <v>58</v>
      </c>
      <c r="AN148" s="39" t="s">
        <v>1495</v>
      </c>
      <c r="AO148" s="45" t="s">
        <v>1496</v>
      </c>
      <c r="AP148" t="s">
        <v>1501</v>
      </c>
      <c r="AQ148" t="s">
        <v>1502</v>
      </c>
      <c r="AR148" t="s">
        <v>63</v>
      </c>
      <c r="AS148" t="s">
        <v>1503</v>
      </c>
      <c r="AT148" t="e">
        <v>#N/A</v>
      </c>
    </row>
    <row r="149" spans="1:46" ht="30">
      <c r="A149" t="str">
        <f t="shared" si="13"/>
        <v>Raceland-Worthington ISD, KY</v>
      </c>
      <c r="E149" s="39" t="s">
        <v>1504</v>
      </c>
      <c r="F149" s="39" t="s">
        <v>1505</v>
      </c>
      <c r="G149" s="39" t="s">
        <v>1504</v>
      </c>
      <c r="H149" s="39" t="s">
        <v>1505</v>
      </c>
      <c r="I149" s="15" t="s">
        <v>30</v>
      </c>
      <c r="S149">
        <f t="shared" si="10"/>
        <v>1</v>
      </c>
      <c r="U149" t="str">
        <f t="shared" si="11"/>
        <v>Daviess Co PSD, KY</v>
      </c>
      <c r="V149" t="s">
        <v>57</v>
      </c>
      <c r="W149" t="s">
        <v>58</v>
      </c>
      <c r="X149" s="15" t="s">
        <v>521</v>
      </c>
      <c r="Y149" s="15" t="s">
        <v>522</v>
      </c>
      <c r="Z149" s="15" t="s">
        <v>521</v>
      </c>
      <c r="AA149" s="15" t="s">
        <v>522</v>
      </c>
      <c r="AB149" s="15" t="s">
        <v>1506</v>
      </c>
      <c r="AC149" s="15" t="s">
        <v>1507</v>
      </c>
      <c r="AD149" s="15" t="s">
        <v>1508</v>
      </c>
      <c r="AE149" s="15" t="s">
        <v>530</v>
      </c>
      <c r="AF149" s="15" t="s">
        <v>63</v>
      </c>
      <c r="AG149" s="15" t="s">
        <v>531</v>
      </c>
      <c r="AH149" s="15" t="s">
        <v>1509</v>
      </c>
      <c r="AK149" t="str">
        <f t="shared" si="12"/>
        <v>Raceland-Worthington ISD, KY</v>
      </c>
      <c r="AL149" t="s">
        <v>57</v>
      </c>
      <c r="AM149" t="s">
        <v>58</v>
      </c>
      <c r="AN149" s="39" t="s">
        <v>1504</v>
      </c>
      <c r="AO149" s="45" t="s">
        <v>1505</v>
      </c>
      <c r="AP149" t="s">
        <v>1510</v>
      </c>
      <c r="AQ149" t="s">
        <v>1511</v>
      </c>
      <c r="AR149" t="s">
        <v>63</v>
      </c>
      <c r="AS149" t="s">
        <v>1512</v>
      </c>
      <c r="AT149" t="s">
        <v>1513</v>
      </c>
    </row>
    <row r="150" spans="1:46">
      <c r="A150" t="str">
        <f t="shared" si="13"/>
        <v>Robertson Co SD, KY</v>
      </c>
      <c r="E150" s="39" t="s">
        <v>1514</v>
      </c>
      <c r="F150" s="39" t="s">
        <v>1515</v>
      </c>
      <c r="G150" s="39" t="s">
        <v>1514</v>
      </c>
      <c r="H150" s="39" t="s">
        <v>1515</v>
      </c>
      <c r="I150" s="15" t="s">
        <v>30</v>
      </c>
      <c r="S150">
        <f t="shared" si="10"/>
        <v>1</v>
      </c>
      <c r="U150" t="str">
        <f t="shared" si="11"/>
        <v>Daviess Co PSD, KY</v>
      </c>
      <c r="V150" t="s">
        <v>57</v>
      </c>
      <c r="W150" t="s">
        <v>58</v>
      </c>
      <c r="X150" s="15" t="s">
        <v>521</v>
      </c>
      <c r="Y150" s="15" t="s">
        <v>522</v>
      </c>
      <c r="Z150" s="15" t="s">
        <v>521</v>
      </c>
      <c r="AA150" s="15" t="s">
        <v>522</v>
      </c>
      <c r="AB150" s="15" t="s">
        <v>1516</v>
      </c>
      <c r="AC150" s="15" t="s">
        <v>1517</v>
      </c>
      <c r="AD150" s="15" t="s">
        <v>1518</v>
      </c>
      <c r="AE150" s="15" t="s">
        <v>530</v>
      </c>
      <c r="AF150" s="15" t="s">
        <v>63</v>
      </c>
      <c r="AG150" s="15" t="s">
        <v>1408</v>
      </c>
      <c r="AH150" s="15" t="e">
        <v>#N/A</v>
      </c>
      <c r="AK150" t="str">
        <f t="shared" si="12"/>
        <v>Robertson Co SD, KY</v>
      </c>
      <c r="AL150" t="s">
        <v>57</v>
      </c>
      <c r="AM150" t="s">
        <v>58</v>
      </c>
      <c r="AN150" s="39" t="s">
        <v>1514</v>
      </c>
      <c r="AO150" s="45" t="s">
        <v>1515</v>
      </c>
      <c r="AP150" t="s">
        <v>1519</v>
      </c>
      <c r="AQ150" t="s">
        <v>1520</v>
      </c>
      <c r="AR150" t="s">
        <v>63</v>
      </c>
      <c r="AS150" t="s">
        <v>1521</v>
      </c>
      <c r="AT150" t="s">
        <v>1522</v>
      </c>
    </row>
    <row r="151" spans="1:46">
      <c r="A151" t="str">
        <f t="shared" si="13"/>
        <v>Rockcastle Co SD, KY</v>
      </c>
      <c r="E151" s="39" t="s">
        <v>1523</v>
      </c>
      <c r="F151" s="39" t="s">
        <v>1524</v>
      </c>
      <c r="G151" s="39" t="s">
        <v>1523</v>
      </c>
      <c r="H151" s="39" t="s">
        <v>1524</v>
      </c>
      <c r="I151" s="15" t="s">
        <v>30</v>
      </c>
      <c r="S151">
        <f t="shared" si="10"/>
        <v>3</v>
      </c>
      <c r="U151" t="str">
        <f t="shared" si="11"/>
        <v>Daviess Co PSD, KY</v>
      </c>
      <c r="V151" t="s">
        <v>57</v>
      </c>
      <c r="W151" t="s">
        <v>58</v>
      </c>
      <c r="X151" s="15" t="s">
        <v>521</v>
      </c>
      <c r="Y151" s="15" t="s">
        <v>522</v>
      </c>
      <c r="Z151" s="15" t="s">
        <v>521</v>
      </c>
      <c r="AA151" s="15" t="s">
        <v>522</v>
      </c>
      <c r="AB151" s="15" t="s">
        <v>1525</v>
      </c>
      <c r="AC151" s="15" t="s">
        <v>1526</v>
      </c>
      <c r="AD151" s="15" t="s">
        <v>1527</v>
      </c>
      <c r="AE151" s="15" t="s">
        <v>1528</v>
      </c>
      <c r="AF151" s="15" t="s">
        <v>63</v>
      </c>
      <c r="AG151" s="15" t="s">
        <v>1529</v>
      </c>
      <c r="AH151" s="15" t="s">
        <v>1530</v>
      </c>
      <c r="AK151" t="str">
        <f t="shared" si="12"/>
        <v>Rockcastle Co SD, KY</v>
      </c>
      <c r="AL151" t="s">
        <v>57</v>
      </c>
      <c r="AM151" t="s">
        <v>58</v>
      </c>
      <c r="AN151" s="39" t="s">
        <v>1523</v>
      </c>
      <c r="AO151" s="45" t="s">
        <v>1524</v>
      </c>
      <c r="AP151" t="s">
        <v>1531</v>
      </c>
      <c r="AQ151" t="s">
        <v>1532</v>
      </c>
      <c r="AR151" t="s">
        <v>63</v>
      </c>
      <c r="AS151" t="s">
        <v>1533</v>
      </c>
      <c r="AT151" t="s">
        <v>1534</v>
      </c>
    </row>
    <row r="152" spans="1:46">
      <c r="A152" t="str">
        <f t="shared" si="13"/>
        <v>Rowan Co SD, KY</v>
      </c>
      <c r="E152" s="39" t="s">
        <v>1535</v>
      </c>
      <c r="F152" s="39" t="s">
        <v>1536</v>
      </c>
      <c r="G152" s="39" t="s">
        <v>1535</v>
      </c>
      <c r="H152" s="39" t="s">
        <v>1536</v>
      </c>
      <c r="I152" s="15" t="s">
        <v>30</v>
      </c>
      <c r="S152">
        <f t="shared" si="10"/>
        <v>4</v>
      </c>
      <c r="U152" t="str">
        <f t="shared" si="11"/>
        <v>Daviess Co PSD, KY</v>
      </c>
      <c r="V152" t="s">
        <v>57</v>
      </c>
      <c r="W152" t="s">
        <v>58</v>
      </c>
      <c r="X152" s="15" t="s">
        <v>521</v>
      </c>
      <c r="Y152" s="15" t="s">
        <v>522</v>
      </c>
      <c r="Z152" s="15" t="s">
        <v>521</v>
      </c>
      <c r="AA152" s="15" t="s">
        <v>522</v>
      </c>
      <c r="AB152" s="15" t="s">
        <v>1537</v>
      </c>
      <c r="AC152" s="15" t="s">
        <v>1538</v>
      </c>
      <c r="AD152" s="15" t="s">
        <v>1539</v>
      </c>
      <c r="AE152" s="15" t="s">
        <v>530</v>
      </c>
      <c r="AF152" s="15" t="s">
        <v>63</v>
      </c>
      <c r="AG152" s="15" t="s">
        <v>1408</v>
      </c>
      <c r="AH152" s="15" t="s">
        <v>1540</v>
      </c>
      <c r="AK152" t="str">
        <f t="shared" si="12"/>
        <v>Rowan Co SD, KY</v>
      </c>
      <c r="AL152" t="s">
        <v>57</v>
      </c>
      <c r="AM152" t="s">
        <v>58</v>
      </c>
      <c r="AN152" s="39" t="s">
        <v>1535</v>
      </c>
      <c r="AO152" s="45" t="s">
        <v>1536</v>
      </c>
      <c r="AP152" t="s">
        <v>1541</v>
      </c>
      <c r="AQ152" t="s">
        <v>1542</v>
      </c>
      <c r="AR152" t="s">
        <v>63</v>
      </c>
      <c r="AS152" t="s">
        <v>1543</v>
      </c>
      <c r="AT152" t="s">
        <v>1544</v>
      </c>
    </row>
    <row r="153" spans="1:46">
      <c r="A153" t="str">
        <f t="shared" si="13"/>
        <v>Russell Co SD, KY</v>
      </c>
      <c r="E153" s="39" t="s">
        <v>1545</v>
      </c>
      <c r="F153" s="39" t="s">
        <v>1546</v>
      </c>
      <c r="G153" s="39" t="s">
        <v>1545</v>
      </c>
      <c r="H153" s="39" t="s">
        <v>1546</v>
      </c>
      <c r="I153" s="15" t="s">
        <v>30</v>
      </c>
      <c r="S153">
        <f t="shared" si="10"/>
        <v>3</v>
      </c>
      <c r="U153" t="str">
        <f t="shared" si="11"/>
        <v>Daviess Co PSD, KY</v>
      </c>
      <c r="V153" t="s">
        <v>57</v>
      </c>
      <c r="W153" t="s">
        <v>58</v>
      </c>
      <c r="X153" s="15" t="s">
        <v>521</v>
      </c>
      <c r="Y153" s="15" t="s">
        <v>522</v>
      </c>
      <c r="Z153" s="15" t="s">
        <v>521</v>
      </c>
      <c r="AA153" s="15" t="s">
        <v>522</v>
      </c>
      <c r="AB153" s="15" t="s">
        <v>1547</v>
      </c>
      <c r="AC153" s="15" t="s">
        <v>1548</v>
      </c>
      <c r="AD153" s="15" t="s">
        <v>1549</v>
      </c>
      <c r="AE153" s="15" t="s">
        <v>530</v>
      </c>
      <c r="AF153" s="15" t="s">
        <v>63</v>
      </c>
      <c r="AG153" s="15" t="s">
        <v>1408</v>
      </c>
      <c r="AH153" s="15" t="s">
        <v>1550</v>
      </c>
      <c r="AK153" t="str">
        <f t="shared" si="12"/>
        <v>Russell Co SD, KY</v>
      </c>
      <c r="AL153" t="s">
        <v>57</v>
      </c>
      <c r="AM153" t="s">
        <v>58</v>
      </c>
      <c r="AN153" s="39" t="s">
        <v>1545</v>
      </c>
      <c r="AO153" s="45" t="s">
        <v>1546</v>
      </c>
      <c r="AP153" t="s">
        <v>1551</v>
      </c>
      <c r="AQ153" t="s">
        <v>1552</v>
      </c>
      <c r="AR153" t="s">
        <v>63</v>
      </c>
      <c r="AS153" t="s">
        <v>1553</v>
      </c>
      <c r="AT153" t="s">
        <v>1554</v>
      </c>
    </row>
    <row r="154" spans="1:46">
      <c r="A154" t="str">
        <f t="shared" si="13"/>
        <v>Russell ISD, KY</v>
      </c>
      <c r="E154" s="39" t="s">
        <v>1555</v>
      </c>
      <c r="F154" s="39" t="s">
        <v>1556</v>
      </c>
      <c r="G154" s="39" t="s">
        <v>1555</v>
      </c>
      <c r="H154" s="39" t="s">
        <v>1556</v>
      </c>
      <c r="I154" s="15" t="s">
        <v>30</v>
      </c>
      <c r="S154">
        <f t="shared" si="10"/>
        <v>1</v>
      </c>
      <c r="U154" t="str">
        <f t="shared" si="11"/>
        <v>Daviess Co PSD, KY</v>
      </c>
      <c r="V154" t="s">
        <v>57</v>
      </c>
      <c r="W154" t="s">
        <v>58</v>
      </c>
      <c r="X154" s="15" t="s">
        <v>521</v>
      </c>
      <c r="Y154" s="15" t="s">
        <v>522</v>
      </c>
      <c r="Z154" s="15" t="s">
        <v>521</v>
      </c>
      <c r="AA154" s="15" t="s">
        <v>522</v>
      </c>
      <c r="AB154" s="15" t="s">
        <v>1557</v>
      </c>
      <c r="AC154" s="15" t="s">
        <v>1558</v>
      </c>
      <c r="AD154" s="15" t="s">
        <v>1559</v>
      </c>
      <c r="AE154" s="15" t="s">
        <v>1560</v>
      </c>
      <c r="AF154" s="15" t="s">
        <v>63</v>
      </c>
      <c r="AG154" s="15" t="s">
        <v>1561</v>
      </c>
      <c r="AH154" s="15" t="s">
        <v>1562</v>
      </c>
      <c r="AK154" t="str">
        <f t="shared" si="12"/>
        <v>Russell ISD, KY</v>
      </c>
      <c r="AL154" t="s">
        <v>57</v>
      </c>
      <c r="AM154" t="s">
        <v>58</v>
      </c>
      <c r="AN154" s="39" t="s">
        <v>1555</v>
      </c>
      <c r="AO154" s="45" t="s">
        <v>1556</v>
      </c>
      <c r="AP154" t="s">
        <v>1563</v>
      </c>
      <c r="AQ154" t="s">
        <v>1564</v>
      </c>
      <c r="AR154" t="s">
        <v>63</v>
      </c>
      <c r="AS154" t="s">
        <v>1565</v>
      </c>
      <c r="AT154" t="s">
        <v>1566</v>
      </c>
    </row>
    <row r="155" spans="1:46">
      <c r="A155" t="str">
        <f t="shared" si="13"/>
        <v>Russellville ISD, KY</v>
      </c>
      <c r="E155" s="39" t="s">
        <v>1567</v>
      </c>
      <c r="F155" s="39" t="s">
        <v>1568</v>
      </c>
      <c r="G155" s="39" t="s">
        <v>1567</v>
      </c>
      <c r="H155" s="39" t="s">
        <v>1568</v>
      </c>
      <c r="I155" s="15" t="s">
        <v>30</v>
      </c>
      <c r="S155">
        <f t="shared" si="10"/>
        <v>1</v>
      </c>
      <c r="U155" t="str">
        <f t="shared" si="11"/>
        <v>Dawson Springs ISD, KY</v>
      </c>
      <c r="V155" t="s">
        <v>57</v>
      </c>
      <c r="W155" t="s">
        <v>58</v>
      </c>
      <c r="X155" s="15" t="s">
        <v>532</v>
      </c>
      <c r="Y155" s="15" t="s">
        <v>533</v>
      </c>
      <c r="Z155" s="15" t="s">
        <v>532</v>
      </c>
      <c r="AA155" s="15" t="s">
        <v>533</v>
      </c>
      <c r="AB155" s="15" t="s">
        <v>1569</v>
      </c>
      <c r="AC155" s="15" t="s">
        <v>1570</v>
      </c>
      <c r="AD155" s="15" t="s">
        <v>1571</v>
      </c>
      <c r="AE155" s="15" t="s">
        <v>539</v>
      </c>
      <c r="AF155" s="15" t="s">
        <v>63</v>
      </c>
      <c r="AG155" s="15" t="s">
        <v>540</v>
      </c>
      <c r="AH155" s="15" t="s">
        <v>1572</v>
      </c>
      <c r="AK155" t="str">
        <f t="shared" si="12"/>
        <v>Russellville ISD, KY</v>
      </c>
      <c r="AL155" t="s">
        <v>57</v>
      </c>
      <c r="AM155" t="s">
        <v>58</v>
      </c>
      <c r="AN155" s="39" t="s">
        <v>1567</v>
      </c>
      <c r="AO155" s="45" t="s">
        <v>1568</v>
      </c>
      <c r="AP155" t="s">
        <v>1573</v>
      </c>
      <c r="AQ155" t="s">
        <v>1121</v>
      </c>
      <c r="AR155" t="s">
        <v>63</v>
      </c>
      <c r="AS155" t="s">
        <v>1122</v>
      </c>
      <c r="AT155" t="s">
        <v>1574</v>
      </c>
    </row>
    <row r="156" spans="1:46">
      <c r="A156" t="str">
        <f t="shared" si="13"/>
        <v>Science Hill ISD, KY</v>
      </c>
      <c r="E156" t="s">
        <v>1575</v>
      </c>
      <c r="F156" t="s">
        <v>1576</v>
      </c>
      <c r="G156" t="s">
        <v>1575</v>
      </c>
      <c r="H156" t="s">
        <v>1576</v>
      </c>
      <c r="I156" s="15" t="s">
        <v>30</v>
      </c>
      <c r="S156">
        <f t="shared" si="10"/>
        <v>1</v>
      </c>
      <c r="U156" t="str">
        <f t="shared" si="11"/>
        <v>Dayton ISD, KY</v>
      </c>
      <c r="V156" t="s">
        <v>57</v>
      </c>
      <c r="W156" t="s">
        <v>58</v>
      </c>
      <c r="X156" s="15" t="s">
        <v>542</v>
      </c>
      <c r="Y156" s="15" t="s">
        <v>543</v>
      </c>
      <c r="Z156" s="15" t="s">
        <v>542</v>
      </c>
      <c r="AA156" s="15" t="s">
        <v>543</v>
      </c>
      <c r="AB156" s="15" t="s">
        <v>1577</v>
      </c>
      <c r="AC156" s="15" t="s">
        <v>1578</v>
      </c>
      <c r="AD156" s="15" t="s">
        <v>1579</v>
      </c>
      <c r="AE156" s="15" t="s">
        <v>549</v>
      </c>
      <c r="AF156" s="15" t="s">
        <v>63</v>
      </c>
      <c r="AG156" s="15" t="s">
        <v>550</v>
      </c>
      <c r="AH156" s="15" t="s">
        <v>1580</v>
      </c>
      <c r="AK156" t="str">
        <f t="shared" si="12"/>
        <v>Science Hill ISD, KY</v>
      </c>
      <c r="AL156" t="s">
        <v>57</v>
      </c>
      <c r="AM156" t="s">
        <v>58</v>
      </c>
      <c r="AN156" s="39" t="s">
        <v>1575</v>
      </c>
      <c r="AO156" s="45" t="s">
        <v>1576</v>
      </c>
      <c r="AP156" t="s">
        <v>1581</v>
      </c>
      <c r="AQ156" t="s">
        <v>1582</v>
      </c>
      <c r="AR156" t="s">
        <v>63</v>
      </c>
      <c r="AS156" t="s">
        <v>1583</v>
      </c>
      <c r="AT156" t="s">
        <v>1584</v>
      </c>
    </row>
    <row r="157" spans="1:46">
      <c r="A157" t="str">
        <f t="shared" si="13"/>
        <v>Scott Co SD, KY</v>
      </c>
      <c r="E157" t="s">
        <v>1585</v>
      </c>
      <c r="F157" t="s">
        <v>1586</v>
      </c>
      <c r="G157" t="s">
        <v>1585</v>
      </c>
      <c r="H157" t="s">
        <v>1586</v>
      </c>
      <c r="I157" s="15" t="s">
        <v>30</v>
      </c>
      <c r="S157">
        <f t="shared" si="10"/>
        <v>9</v>
      </c>
      <c r="U157" t="str">
        <f t="shared" si="11"/>
        <v>East Bernstadt ISD, KY</v>
      </c>
      <c r="V157" t="s">
        <v>57</v>
      </c>
      <c r="W157" t="s">
        <v>58</v>
      </c>
      <c r="X157" s="15" t="s">
        <v>552</v>
      </c>
      <c r="Y157" s="15" t="s">
        <v>553</v>
      </c>
      <c r="Z157" s="15" t="s">
        <v>552</v>
      </c>
      <c r="AA157" s="15" t="s">
        <v>553</v>
      </c>
      <c r="AB157" s="15" t="s">
        <v>1587</v>
      </c>
      <c r="AC157" s="15" t="s">
        <v>1588</v>
      </c>
      <c r="AD157" s="15" t="s">
        <v>1589</v>
      </c>
      <c r="AE157" s="15" t="s">
        <v>559</v>
      </c>
      <c r="AF157" s="15" t="s">
        <v>63</v>
      </c>
      <c r="AG157" s="15" t="s">
        <v>560</v>
      </c>
      <c r="AH157" s="15" t="e">
        <v>#N/A</v>
      </c>
      <c r="AK157" t="str">
        <f t="shared" si="12"/>
        <v>Scott Co SD, KY</v>
      </c>
      <c r="AL157" t="s">
        <v>57</v>
      </c>
      <c r="AM157" t="s">
        <v>58</v>
      </c>
      <c r="AN157" s="39" t="s">
        <v>1585</v>
      </c>
      <c r="AO157" s="45" t="s">
        <v>1586</v>
      </c>
      <c r="AP157" t="s">
        <v>1590</v>
      </c>
      <c r="AQ157" t="s">
        <v>1591</v>
      </c>
      <c r="AR157" t="s">
        <v>63</v>
      </c>
      <c r="AS157" t="s">
        <v>1592</v>
      </c>
      <c r="AT157" t="e">
        <v>#N/A</v>
      </c>
    </row>
    <row r="158" spans="1:46">
      <c r="A158" t="str">
        <f t="shared" si="13"/>
        <v>Shelby Co PSD, KY</v>
      </c>
      <c r="E158" t="s">
        <v>1593</v>
      </c>
      <c r="F158" t="s">
        <v>1594</v>
      </c>
      <c r="G158" t="s">
        <v>1593</v>
      </c>
      <c r="H158" t="s">
        <v>1594</v>
      </c>
      <c r="I158" s="15" t="s">
        <v>30</v>
      </c>
      <c r="S158">
        <f t="shared" si="10"/>
        <v>7</v>
      </c>
      <c r="U158" t="str">
        <f t="shared" si="11"/>
        <v>Edmonson Co SD, KY</v>
      </c>
      <c r="V158" t="s">
        <v>57</v>
      </c>
      <c r="W158" t="s">
        <v>58</v>
      </c>
      <c r="X158" s="15" t="s">
        <v>562</v>
      </c>
      <c r="Y158" s="15" t="s">
        <v>563</v>
      </c>
      <c r="Z158" s="15" t="s">
        <v>562</v>
      </c>
      <c r="AA158" s="15" t="s">
        <v>563</v>
      </c>
      <c r="AB158" s="15" t="s">
        <v>1595</v>
      </c>
      <c r="AC158" s="15" t="s">
        <v>1596</v>
      </c>
      <c r="AD158" s="15" t="s">
        <v>1597</v>
      </c>
      <c r="AE158" s="15" t="s">
        <v>1598</v>
      </c>
      <c r="AF158" s="15" t="s">
        <v>63</v>
      </c>
      <c r="AG158" s="15" t="s">
        <v>1599</v>
      </c>
      <c r="AH158" s="15" t="s">
        <v>1600</v>
      </c>
      <c r="AK158" t="str">
        <f t="shared" si="12"/>
        <v>Shelby Co PSD, KY</v>
      </c>
      <c r="AL158" t="s">
        <v>57</v>
      </c>
      <c r="AM158" t="s">
        <v>58</v>
      </c>
      <c r="AN158" s="39" t="s">
        <v>1593</v>
      </c>
      <c r="AO158" s="45" t="s">
        <v>1594</v>
      </c>
      <c r="AP158" t="s">
        <v>1601</v>
      </c>
      <c r="AQ158" t="s">
        <v>1602</v>
      </c>
      <c r="AR158" t="s">
        <v>63</v>
      </c>
      <c r="AS158" t="s">
        <v>1603</v>
      </c>
      <c r="AT158" t="e">
        <v>#N/A</v>
      </c>
    </row>
    <row r="159" spans="1:46">
      <c r="A159" t="str">
        <f t="shared" si="13"/>
        <v>Simpson Co SD, KY</v>
      </c>
      <c r="E159" t="s">
        <v>1604</v>
      </c>
      <c r="F159" t="s">
        <v>1605</v>
      </c>
      <c r="G159" t="s">
        <v>1604</v>
      </c>
      <c r="H159" t="s">
        <v>1605</v>
      </c>
      <c r="I159" s="15" t="s">
        <v>30</v>
      </c>
      <c r="S159">
        <f t="shared" si="10"/>
        <v>1</v>
      </c>
      <c r="U159" t="str">
        <f t="shared" si="11"/>
        <v>Edmonson Co SD, KY</v>
      </c>
      <c r="V159" t="s">
        <v>57</v>
      </c>
      <c r="W159" t="s">
        <v>58</v>
      </c>
      <c r="X159" s="15" t="s">
        <v>562</v>
      </c>
      <c r="Y159" s="15" t="s">
        <v>563</v>
      </c>
      <c r="Z159" s="15" t="s">
        <v>562</v>
      </c>
      <c r="AA159" s="15" t="s">
        <v>563</v>
      </c>
      <c r="AB159" s="15" t="s">
        <v>1606</v>
      </c>
      <c r="AC159" s="15" t="s">
        <v>1607</v>
      </c>
      <c r="AD159" s="15" t="s">
        <v>1608</v>
      </c>
      <c r="AE159" s="15" t="s">
        <v>1609</v>
      </c>
      <c r="AF159" s="15" t="s">
        <v>63</v>
      </c>
      <c r="AG159" s="15" t="s">
        <v>1610</v>
      </c>
      <c r="AH159" s="15" t="s">
        <v>1611</v>
      </c>
      <c r="AK159" t="str">
        <f t="shared" si="12"/>
        <v>Simpson Co SD, KY</v>
      </c>
      <c r="AL159" t="s">
        <v>57</v>
      </c>
      <c r="AM159" t="s">
        <v>58</v>
      </c>
      <c r="AN159" s="39" t="s">
        <v>1604</v>
      </c>
      <c r="AO159" s="45" t="s">
        <v>1605</v>
      </c>
      <c r="AP159" t="s">
        <v>1612</v>
      </c>
      <c r="AQ159" t="s">
        <v>1613</v>
      </c>
      <c r="AR159" t="s">
        <v>63</v>
      </c>
      <c r="AS159" t="s">
        <v>1614</v>
      </c>
      <c r="AT159" t="s">
        <v>1615</v>
      </c>
    </row>
    <row r="160" spans="1:46">
      <c r="A160" t="str">
        <f t="shared" si="13"/>
        <v>Somerset ISD, KY</v>
      </c>
      <c r="E160" t="s">
        <v>1616</v>
      </c>
      <c r="F160" t="s">
        <v>1617</v>
      </c>
      <c r="G160" t="s">
        <v>1616</v>
      </c>
      <c r="H160" t="s">
        <v>1617</v>
      </c>
      <c r="I160" s="15" t="s">
        <v>30</v>
      </c>
      <c r="S160">
        <f t="shared" si="10"/>
        <v>1</v>
      </c>
      <c r="U160" t="str">
        <f t="shared" si="11"/>
        <v>Elizabethtown ISD, KY</v>
      </c>
      <c r="V160" t="s">
        <v>57</v>
      </c>
      <c r="W160" t="s">
        <v>58</v>
      </c>
      <c r="X160" s="15" t="s">
        <v>571</v>
      </c>
      <c r="Y160" s="15" t="s">
        <v>572</v>
      </c>
      <c r="Z160" s="15" t="s">
        <v>571</v>
      </c>
      <c r="AA160" s="15" t="s">
        <v>572</v>
      </c>
      <c r="AB160" s="15" t="s">
        <v>1618</v>
      </c>
      <c r="AC160" s="15" t="s">
        <v>1619</v>
      </c>
      <c r="AD160" s="15" t="s">
        <v>1620</v>
      </c>
      <c r="AE160" s="15" t="s">
        <v>579</v>
      </c>
      <c r="AF160" s="15" t="s">
        <v>63</v>
      </c>
      <c r="AG160" s="15" t="s">
        <v>580</v>
      </c>
      <c r="AH160" s="15" t="s">
        <v>1621</v>
      </c>
      <c r="AK160" t="str">
        <f t="shared" si="12"/>
        <v>Somerset ISD, KY</v>
      </c>
      <c r="AL160" t="s">
        <v>57</v>
      </c>
      <c r="AM160" t="s">
        <v>58</v>
      </c>
      <c r="AN160" s="39" t="s">
        <v>1616</v>
      </c>
      <c r="AO160" s="45" t="s">
        <v>1617</v>
      </c>
      <c r="AP160" t="s">
        <v>1622</v>
      </c>
      <c r="AQ160" t="s">
        <v>1502</v>
      </c>
      <c r="AR160" t="s">
        <v>63</v>
      </c>
      <c r="AS160" t="s">
        <v>1623</v>
      </c>
      <c r="AT160" t="s">
        <v>1624</v>
      </c>
    </row>
    <row r="161" spans="1:46">
      <c r="A161" t="str">
        <f t="shared" si="13"/>
        <v>Southgate ISD, KY</v>
      </c>
      <c r="E161" t="s">
        <v>1625</v>
      </c>
      <c r="F161" t="s">
        <v>1626</v>
      </c>
      <c r="G161" t="s">
        <v>1625</v>
      </c>
      <c r="H161" t="s">
        <v>1626</v>
      </c>
      <c r="I161" s="15" t="s">
        <v>30</v>
      </c>
      <c r="S161">
        <f t="shared" si="10"/>
        <v>1</v>
      </c>
      <c r="U161" t="str">
        <f t="shared" si="11"/>
        <v>Elliott Co SD, KY</v>
      </c>
      <c r="V161" t="s">
        <v>57</v>
      </c>
      <c r="W161" t="s">
        <v>58</v>
      </c>
      <c r="X161" s="15" t="s">
        <v>582</v>
      </c>
      <c r="Y161" s="15" t="s">
        <v>583</v>
      </c>
      <c r="Z161" s="15" t="s">
        <v>582</v>
      </c>
      <c r="AA161" s="15" t="s">
        <v>583</v>
      </c>
      <c r="AB161" s="15" t="s">
        <v>1627</v>
      </c>
      <c r="AC161" s="15" t="s">
        <v>1628</v>
      </c>
      <c r="AD161" s="15" t="s">
        <v>1629</v>
      </c>
      <c r="AE161" s="15" t="s">
        <v>589</v>
      </c>
      <c r="AF161" s="15" t="s">
        <v>63</v>
      </c>
      <c r="AG161" s="15" t="s">
        <v>590</v>
      </c>
      <c r="AH161" s="15" t="s">
        <v>1630</v>
      </c>
      <c r="AK161" t="str">
        <f t="shared" si="12"/>
        <v>Southgate ISD, KY</v>
      </c>
      <c r="AL161" t="s">
        <v>57</v>
      </c>
      <c r="AM161" t="s">
        <v>58</v>
      </c>
      <c r="AN161" s="39" t="s">
        <v>1625</v>
      </c>
      <c r="AO161" s="45" t="s">
        <v>1626</v>
      </c>
      <c r="AP161" t="s">
        <v>1631</v>
      </c>
      <c r="AQ161" t="s">
        <v>1632</v>
      </c>
      <c r="AR161" t="s">
        <v>63</v>
      </c>
      <c r="AS161" t="s">
        <v>1359</v>
      </c>
      <c r="AT161" t="s">
        <v>1633</v>
      </c>
    </row>
    <row r="162" spans="1:46">
      <c r="A162" t="str">
        <f t="shared" si="13"/>
        <v>Spencer Co SD, KY</v>
      </c>
      <c r="E162" t="s">
        <v>1634</v>
      </c>
      <c r="F162" t="s">
        <v>1635</v>
      </c>
      <c r="G162" t="s">
        <v>1634</v>
      </c>
      <c r="H162" t="s">
        <v>1635</v>
      </c>
      <c r="I162" s="15" t="s">
        <v>30</v>
      </c>
      <c r="S162">
        <f t="shared" ref="S162:S186" si="14">COUNTIF(U:U,A162)</f>
        <v>2</v>
      </c>
      <c r="U162" t="str">
        <f t="shared" si="11"/>
        <v>Eminence Independent Schools, KY</v>
      </c>
      <c r="V162" t="s">
        <v>57</v>
      </c>
      <c r="W162" t="s">
        <v>58</v>
      </c>
      <c r="X162" s="15" t="s">
        <v>591</v>
      </c>
      <c r="Y162" s="15" t="s">
        <v>592</v>
      </c>
      <c r="Z162" s="15" t="s">
        <v>591</v>
      </c>
      <c r="AA162" s="15" t="s">
        <v>592</v>
      </c>
      <c r="AB162" s="15" t="s">
        <v>1636</v>
      </c>
      <c r="AC162" s="15" t="s">
        <v>1637</v>
      </c>
      <c r="AD162" s="15" t="s">
        <v>1638</v>
      </c>
      <c r="AE162" s="15" t="s">
        <v>598</v>
      </c>
      <c r="AF162" s="15" t="s">
        <v>63</v>
      </c>
      <c r="AG162" s="15" t="s">
        <v>599</v>
      </c>
      <c r="AH162" s="15" t="s">
        <v>1639</v>
      </c>
      <c r="AK162" t="str">
        <f t="shared" si="12"/>
        <v>Spencer Co SD, KY</v>
      </c>
      <c r="AL162" t="s">
        <v>57</v>
      </c>
      <c r="AM162" t="s">
        <v>58</v>
      </c>
      <c r="AN162" s="39" t="s">
        <v>1634</v>
      </c>
      <c r="AO162" s="45" t="s">
        <v>1635</v>
      </c>
      <c r="AP162" t="s">
        <v>1640</v>
      </c>
      <c r="AQ162" t="s">
        <v>1641</v>
      </c>
      <c r="AR162" t="s">
        <v>63</v>
      </c>
      <c r="AS162" t="s">
        <v>1642</v>
      </c>
      <c r="AT162" t="s">
        <v>1643</v>
      </c>
    </row>
    <row r="163" spans="1:46">
      <c r="A163" t="str">
        <f t="shared" si="13"/>
        <v>Taylor Co SD, KY</v>
      </c>
      <c r="E163" t="s">
        <v>1644</v>
      </c>
      <c r="F163" t="s">
        <v>1645</v>
      </c>
      <c r="G163" t="s">
        <v>1644</v>
      </c>
      <c r="H163" t="s">
        <v>1645</v>
      </c>
      <c r="I163" s="15" t="s">
        <v>30</v>
      </c>
      <c r="S163">
        <f t="shared" si="14"/>
        <v>1</v>
      </c>
      <c r="U163" t="str">
        <f t="shared" si="11"/>
        <v>Erlanger Elsmere ISD, KY</v>
      </c>
      <c r="V163" t="s">
        <v>57</v>
      </c>
      <c r="W163" t="s">
        <v>58</v>
      </c>
      <c r="X163" s="15" t="s">
        <v>601</v>
      </c>
      <c r="Y163" s="15" t="s">
        <v>602</v>
      </c>
      <c r="Z163" s="15" t="s">
        <v>601</v>
      </c>
      <c r="AA163" s="15" t="s">
        <v>602</v>
      </c>
      <c r="AB163" s="15" t="s">
        <v>1646</v>
      </c>
      <c r="AC163" s="15" t="s">
        <v>1647</v>
      </c>
      <c r="AD163" s="15" t="s">
        <v>1648</v>
      </c>
      <c r="AE163" s="15" t="s">
        <v>609</v>
      </c>
      <c r="AF163" s="15" t="s">
        <v>63</v>
      </c>
      <c r="AG163" s="15" t="s">
        <v>610</v>
      </c>
      <c r="AH163" s="15" t="s">
        <v>1649</v>
      </c>
      <c r="AK163" t="str">
        <f t="shared" si="12"/>
        <v>Taylor Co SD, KY</v>
      </c>
      <c r="AL163" t="s">
        <v>57</v>
      </c>
      <c r="AM163" t="s">
        <v>58</v>
      </c>
      <c r="AN163" s="39" t="s">
        <v>1644</v>
      </c>
      <c r="AO163" s="45" t="s">
        <v>1645</v>
      </c>
      <c r="AP163" t="s">
        <v>1650</v>
      </c>
      <c r="AQ163" t="s">
        <v>363</v>
      </c>
      <c r="AR163" t="s">
        <v>63</v>
      </c>
      <c r="AS163" t="s">
        <v>364</v>
      </c>
      <c r="AT163" t="s">
        <v>1651</v>
      </c>
    </row>
    <row r="164" spans="1:46">
      <c r="A164" t="str">
        <f t="shared" si="13"/>
        <v>Todd Co SD, KY</v>
      </c>
      <c r="E164" t="s">
        <v>1652</v>
      </c>
      <c r="F164" t="s">
        <v>1653</v>
      </c>
      <c r="G164" t="s">
        <v>1652</v>
      </c>
      <c r="H164" t="s">
        <v>1653</v>
      </c>
      <c r="I164" s="15" t="s">
        <v>30</v>
      </c>
      <c r="S164">
        <f t="shared" si="14"/>
        <v>2</v>
      </c>
      <c r="U164" t="str">
        <f t="shared" si="11"/>
        <v>Erlanger Elsmere ISD, KY</v>
      </c>
      <c r="V164" t="s">
        <v>57</v>
      </c>
      <c r="W164" t="s">
        <v>58</v>
      </c>
      <c r="X164" s="15" t="s">
        <v>601</v>
      </c>
      <c r="Y164" s="15" t="s">
        <v>602</v>
      </c>
      <c r="Z164" s="15" t="s">
        <v>601</v>
      </c>
      <c r="AA164" s="15" t="s">
        <v>602</v>
      </c>
      <c r="AB164" s="15" t="s">
        <v>1654</v>
      </c>
      <c r="AC164" s="15" t="s">
        <v>1655</v>
      </c>
      <c r="AD164" s="15" t="s">
        <v>1656</v>
      </c>
      <c r="AE164" s="15" t="s">
        <v>1657</v>
      </c>
      <c r="AF164" s="15" t="s">
        <v>63</v>
      </c>
      <c r="AG164" s="15" t="s">
        <v>610</v>
      </c>
      <c r="AH164" s="15" t="s">
        <v>1658</v>
      </c>
      <c r="AK164" t="str">
        <f t="shared" si="12"/>
        <v>Todd Co SD, KY</v>
      </c>
      <c r="AL164" t="s">
        <v>57</v>
      </c>
      <c r="AM164" t="s">
        <v>58</v>
      </c>
      <c r="AN164" s="39" t="s">
        <v>1652</v>
      </c>
      <c r="AO164" s="45" t="s">
        <v>1653</v>
      </c>
      <c r="AP164" t="s">
        <v>1659</v>
      </c>
      <c r="AQ164" t="s">
        <v>1660</v>
      </c>
      <c r="AR164" t="s">
        <v>63</v>
      </c>
      <c r="AS164" t="s">
        <v>1661</v>
      </c>
      <c r="AT164" t="s">
        <v>1662</v>
      </c>
    </row>
    <row r="165" spans="1:46">
      <c r="A165" t="str">
        <f t="shared" si="13"/>
        <v>Trigg Co SD, KY</v>
      </c>
      <c r="E165" t="s">
        <v>1663</v>
      </c>
      <c r="F165" t="s">
        <v>1664</v>
      </c>
      <c r="G165" t="s">
        <v>1663</v>
      </c>
      <c r="H165" t="s">
        <v>1664</v>
      </c>
      <c r="I165" s="15" t="s">
        <v>30</v>
      </c>
      <c r="S165">
        <f t="shared" si="14"/>
        <v>2</v>
      </c>
      <c r="U165" t="str">
        <f t="shared" si="11"/>
        <v>Erlanger Elsmere ISD, KY</v>
      </c>
      <c r="V165" t="s">
        <v>57</v>
      </c>
      <c r="W165" t="s">
        <v>58</v>
      </c>
      <c r="X165" s="15" t="s">
        <v>601</v>
      </c>
      <c r="Y165" s="15" t="s">
        <v>602</v>
      </c>
      <c r="Z165" s="15" t="s">
        <v>601</v>
      </c>
      <c r="AA165" s="15" t="s">
        <v>602</v>
      </c>
      <c r="AB165" s="15" t="s">
        <v>1665</v>
      </c>
      <c r="AC165" s="15" t="s">
        <v>1666</v>
      </c>
      <c r="AD165" s="15" t="s">
        <v>1667</v>
      </c>
      <c r="AE165" s="15" t="s">
        <v>609</v>
      </c>
      <c r="AF165" s="15" t="s">
        <v>63</v>
      </c>
      <c r="AG165" s="15" t="s">
        <v>610</v>
      </c>
      <c r="AH165" s="15" t="s">
        <v>1668</v>
      </c>
      <c r="AK165" t="str">
        <f t="shared" si="12"/>
        <v>Trigg Co SD, KY</v>
      </c>
      <c r="AL165" t="s">
        <v>57</v>
      </c>
      <c r="AM165" t="s">
        <v>58</v>
      </c>
      <c r="AN165" s="39" t="s">
        <v>1663</v>
      </c>
      <c r="AO165" s="45" t="s">
        <v>1664</v>
      </c>
      <c r="AP165" t="s">
        <v>1669</v>
      </c>
      <c r="AQ165" t="s">
        <v>1670</v>
      </c>
      <c r="AR165" t="s">
        <v>63</v>
      </c>
      <c r="AS165" t="s">
        <v>1671</v>
      </c>
      <c r="AT165" t="s">
        <v>1672</v>
      </c>
    </row>
    <row r="166" spans="1:46">
      <c r="A166" t="str">
        <f t="shared" si="13"/>
        <v>Trimble Co SD, KY</v>
      </c>
      <c r="E166" t="s">
        <v>1673</v>
      </c>
      <c r="F166" t="s">
        <v>1674</v>
      </c>
      <c r="G166" t="s">
        <v>1673</v>
      </c>
      <c r="H166" t="s">
        <v>1674</v>
      </c>
      <c r="I166" s="15" t="s">
        <v>30</v>
      </c>
      <c r="S166">
        <f t="shared" si="14"/>
        <v>2</v>
      </c>
      <c r="U166" t="str">
        <f t="shared" si="11"/>
        <v>Erlanger Elsmere ISD, KY</v>
      </c>
      <c r="V166" t="s">
        <v>57</v>
      </c>
      <c r="W166" t="s">
        <v>58</v>
      </c>
      <c r="X166" s="15" t="s">
        <v>601</v>
      </c>
      <c r="Y166" s="15" t="s">
        <v>602</v>
      </c>
      <c r="Z166" s="15" t="s">
        <v>601</v>
      </c>
      <c r="AA166" s="15" t="s">
        <v>602</v>
      </c>
      <c r="AB166" s="15" t="s">
        <v>1675</v>
      </c>
      <c r="AC166" s="15" t="s">
        <v>1676</v>
      </c>
      <c r="AD166" s="15" t="s">
        <v>1677</v>
      </c>
      <c r="AE166" s="15" t="s">
        <v>609</v>
      </c>
      <c r="AF166" s="15" t="s">
        <v>63</v>
      </c>
      <c r="AG166" s="15" t="s">
        <v>610</v>
      </c>
      <c r="AH166" s="15" t="s">
        <v>1678</v>
      </c>
      <c r="AK166" t="str">
        <f t="shared" si="12"/>
        <v>Trimble Co SD, KY</v>
      </c>
      <c r="AL166" t="s">
        <v>57</v>
      </c>
      <c r="AM166" t="s">
        <v>58</v>
      </c>
      <c r="AN166" s="39" t="s">
        <v>1673</v>
      </c>
      <c r="AO166" s="45" t="s">
        <v>1674</v>
      </c>
      <c r="AP166" t="s">
        <v>1679</v>
      </c>
      <c r="AQ166" t="s">
        <v>1680</v>
      </c>
      <c r="AR166" t="s">
        <v>63</v>
      </c>
      <c r="AS166" t="s">
        <v>1681</v>
      </c>
      <c r="AT166" t="s">
        <v>1682</v>
      </c>
    </row>
    <row r="167" spans="1:46">
      <c r="A167" t="str">
        <f t="shared" si="13"/>
        <v>Union Co SD, KY</v>
      </c>
      <c r="E167" t="s">
        <v>1683</v>
      </c>
      <c r="F167" t="s">
        <v>1684</v>
      </c>
      <c r="G167" t="s">
        <v>1683</v>
      </c>
      <c r="H167" t="s">
        <v>1684</v>
      </c>
      <c r="I167" s="15" t="s">
        <v>30</v>
      </c>
      <c r="S167">
        <f t="shared" si="14"/>
        <v>3</v>
      </c>
      <c r="U167" t="str">
        <f t="shared" si="11"/>
        <v>Estill Co SD, KY</v>
      </c>
      <c r="V167" t="s">
        <v>57</v>
      </c>
      <c r="W167" t="s">
        <v>58</v>
      </c>
      <c r="X167" s="15" t="s">
        <v>612</v>
      </c>
      <c r="Y167" s="15" t="s">
        <v>613</v>
      </c>
      <c r="Z167" s="15" t="s">
        <v>612</v>
      </c>
      <c r="AA167" s="15" t="s">
        <v>613</v>
      </c>
      <c r="AB167" s="15" t="s">
        <v>1685</v>
      </c>
      <c r="AC167" s="15" t="s">
        <v>1686</v>
      </c>
      <c r="AD167" s="15" t="s">
        <v>1687</v>
      </c>
      <c r="AE167" s="15" t="s">
        <v>620</v>
      </c>
      <c r="AF167" s="15" t="s">
        <v>63</v>
      </c>
      <c r="AG167" s="15" t="s">
        <v>621</v>
      </c>
      <c r="AH167" s="15" t="s">
        <v>1688</v>
      </c>
      <c r="AK167" t="str">
        <f t="shared" si="12"/>
        <v>Union Co SD, KY</v>
      </c>
      <c r="AL167" t="s">
        <v>57</v>
      </c>
      <c r="AM167" t="s">
        <v>58</v>
      </c>
      <c r="AN167" s="39" t="s">
        <v>1683</v>
      </c>
      <c r="AO167" s="45" t="s">
        <v>1684</v>
      </c>
      <c r="AP167" t="s">
        <v>1689</v>
      </c>
      <c r="AQ167" t="s">
        <v>1690</v>
      </c>
      <c r="AR167" t="s">
        <v>63</v>
      </c>
      <c r="AS167" t="s">
        <v>1691</v>
      </c>
      <c r="AT167" t="s">
        <v>1692</v>
      </c>
    </row>
    <row r="168" spans="1:46">
      <c r="A168" t="str">
        <f t="shared" si="13"/>
        <v>Walton-Verona ISD, KY</v>
      </c>
      <c r="E168" t="s">
        <v>1693</v>
      </c>
      <c r="F168" t="s">
        <v>1694</v>
      </c>
      <c r="G168" t="s">
        <v>1693</v>
      </c>
      <c r="H168" t="s">
        <v>1694</v>
      </c>
      <c r="I168" s="15" t="s">
        <v>30</v>
      </c>
      <c r="S168">
        <f t="shared" si="14"/>
        <v>1</v>
      </c>
      <c r="U168" t="str">
        <f t="shared" si="11"/>
        <v>Estill Co SD, KY</v>
      </c>
      <c r="V168" t="s">
        <v>57</v>
      </c>
      <c r="W168" t="s">
        <v>58</v>
      </c>
      <c r="X168" s="15" t="s">
        <v>612</v>
      </c>
      <c r="Y168" s="15" t="s">
        <v>613</v>
      </c>
      <c r="Z168" s="15" t="s">
        <v>612</v>
      </c>
      <c r="AA168" s="15" t="s">
        <v>613</v>
      </c>
      <c r="AB168" s="15"/>
      <c r="AC168" s="15" t="s">
        <v>1695</v>
      </c>
      <c r="AD168" s="15" t="s">
        <v>1696</v>
      </c>
      <c r="AE168" s="15" t="s">
        <v>620</v>
      </c>
      <c r="AF168" s="15" t="s">
        <v>63</v>
      </c>
      <c r="AG168" s="15">
        <v>40336</v>
      </c>
      <c r="AH168" s="15" t="s">
        <v>1697</v>
      </c>
      <c r="AK168" t="str">
        <f t="shared" si="12"/>
        <v>Walton-Verona ISD, KY</v>
      </c>
      <c r="AL168" t="s">
        <v>57</v>
      </c>
      <c r="AM168" t="s">
        <v>58</v>
      </c>
      <c r="AN168" s="39" t="s">
        <v>1693</v>
      </c>
      <c r="AO168" s="45" t="s">
        <v>1694</v>
      </c>
      <c r="AP168" t="s">
        <v>1698</v>
      </c>
      <c r="AQ168" t="s">
        <v>526</v>
      </c>
      <c r="AR168" t="s">
        <v>63</v>
      </c>
      <c r="AS168" t="s">
        <v>527</v>
      </c>
      <c r="AT168" t="s">
        <v>1699</v>
      </c>
    </row>
    <row r="169" spans="1:46">
      <c r="A169" t="str">
        <f t="shared" si="13"/>
        <v>Warren Co SD, KY</v>
      </c>
      <c r="E169" t="s">
        <v>1700</v>
      </c>
      <c r="F169" t="s">
        <v>1701</v>
      </c>
      <c r="G169" t="s">
        <v>1700</v>
      </c>
      <c r="H169" t="s">
        <v>1701</v>
      </c>
      <c r="I169" s="15" t="s">
        <v>30</v>
      </c>
      <c r="S169">
        <f t="shared" si="14"/>
        <v>17</v>
      </c>
      <c r="U169" t="str">
        <f t="shared" si="11"/>
        <v>Fairview ISD, KY</v>
      </c>
      <c r="V169" t="s">
        <v>57</v>
      </c>
      <c r="W169" t="s">
        <v>58</v>
      </c>
      <c r="X169" s="15" t="s">
        <v>622</v>
      </c>
      <c r="Y169" s="15" t="s">
        <v>623</v>
      </c>
      <c r="Z169" s="15" t="s">
        <v>622</v>
      </c>
      <c r="AA169" s="15" t="s">
        <v>623</v>
      </c>
      <c r="AB169" s="15" t="s">
        <v>1702</v>
      </c>
      <c r="AC169" s="15" t="s">
        <v>1703</v>
      </c>
      <c r="AD169" s="15" t="s">
        <v>1704</v>
      </c>
      <c r="AE169" s="15" t="s">
        <v>104</v>
      </c>
      <c r="AF169" s="15" t="s">
        <v>63</v>
      </c>
      <c r="AG169" s="15" t="s">
        <v>152</v>
      </c>
      <c r="AH169" s="15" t="s">
        <v>1705</v>
      </c>
      <c r="AK169" t="str">
        <f t="shared" si="12"/>
        <v>Warren Co SD, KY</v>
      </c>
      <c r="AL169" t="s">
        <v>57</v>
      </c>
      <c r="AM169" t="s">
        <v>58</v>
      </c>
      <c r="AN169" s="39" t="s">
        <v>1700</v>
      </c>
      <c r="AO169" s="45" t="s">
        <v>1701</v>
      </c>
      <c r="AP169" t="s">
        <v>1706</v>
      </c>
      <c r="AQ169" t="s">
        <v>237</v>
      </c>
      <c r="AR169" t="s">
        <v>63</v>
      </c>
      <c r="AS169" t="s">
        <v>606</v>
      </c>
      <c r="AT169" t="e">
        <v>#N/A</v>
      </c>
    </row>
    <row r="170" spans="1:46">
      <c r="A170" t="str">
        <f t="shared" si="13"/>
        <v>Washington Co SD, KY</v>
      </c>
      <c r="E170" t="s">
        <v>1707</v>
      </c>
      <c r="F170" t="s">
        <v>1708</v>
      </c>
      <c r="G170" t="s">
        <v>1707</v>
      </c>
      <c r="H170" t="s">
        <v>1708</v>
      </c>
      <c r="I170" s="15" t="s">
        <v>30</v>
      </c>
      <c r="S170">
        <f t="shared" si="14"/>
        <v>2</v>
      </c>
      <c r="U170" t="str">
        <f t="shared" si="11"/>
        <v>Fayette Co Public Schools, KY</v>
      </c>
      <c r="V170" t="s">
        <v>57</v>
      </c>
      <c r="W170" t="s">
        <v>58</v>
      </c>
      <c r="X170" s="15" t="s">
        <v>630</v>
      </c>
      <c r="Y170" s="15" t="s">
        <v>631</v>
      </c>
      <c r="Z170" s="15" t="s">
        <v>630</v>
      </c>
      <c r="AA170" s="15" t="s">
        <v>631</v>
      </c>
      <c r="AB170" s="15" t="s">
        <v>1709</v>
      </c>
      <c r="AC170" s="15" t="s">
        <v>1710</v>
      </c>
      <c r="AD170" s="15" t="s">
        <v>1711</v>
      </c>
      <c r="AE170" s="15" t="s">
        <v>637</v>
      </c>
      <c r="AF170" s="15" t="s">
        <v>63</v>
      </c>
      <c r="AG170" s="15" t="s">
        <v>1712</v>
      </c>
      <c r="AH170" s="15" t="s">
        <v>1713</v>
      </c>
      <c r="AK170" t="str">
        <f t="shared" si="12"/>
        <v>Washington Co SD, KY</v>
      </c>
      <c r="AL170" t="s">
        <v>57</v>
      </c>
      <c r="AM170" t="s">
        <v>58</v>
      </c>
      <c r="AN170" s="39" t="s">
        <v>1707</v>
      </c>
      <c r="AO170" s="45" t="s">
        <v>1708</v>
      </c>
      <c r="AP170" t="s">
        <v>1714</v>
      </c>
      <c r="AQ170" t="s">
        <v>1715</v>
      </c>
      <c r="AR170" t="s">
        <v>63</v>
      </c>
      <c r="AS170" t="s">
        <v>1716</v>
      </c>
      <c r="AT170" t="e">
        <v>#N/A</v>
      </c>
    </row>
    <row r="171" spans="1:46">
      <c r="A171" t="str">
        <f t="shared" si="13"/>
        <v>Wayne Co SD, KY</v>
      </c>
      <c r="E171" t="s">
        <v>1717</v>
      </c>
      <c r="F171" t="s">
        <v>1718</v>
      </c>
      <c r="G171" t="s">
        <v>1717</v>
      </c>
      <c r="H171" t="s">
        <v>1718</v>
      </c>
      <c r="I171" s="15" t="s">
        <v>30</v>
      </c>
      <c r="S171">
        <f t="shared" si="14"/>
        <v>1</v>
      </c>
      <c r="U171" t="str">
        <f t="shared" si="11"/>
        <v>Fayette Co Public Schools, KY</v>
      </c>
      <c r="V171" t="s">
        <v>57</v>
      </c>
      <c r="W171" t="s">
        <v>58</v>
      </c>
      <c r="X171" s="15" t="s">
        <v>630</v>
      </c>
      <c r="Y171" s="15" t="s">
        <v>631</v>
      </c>
      <c r="Z171" s="15" t="s">
        <v>630</v>
      </c>
      <c r="AA171" s="15" t="s">
        <v>631</v>
      </c>
      <c r="AB171" s="15" t="s">
        <v>1719</v>
      </c>
      <c r="AC171" s="15" t="s">
        <v>1720</v>
      </c>
      <c r="AD171" s="15" t="s">
        <v>1721</v>
      </c>
      <c r="AE171" s="15" t="s">
        <v>637</v>
      </c>
      <c r="AF171" s="15" t="s">
        <v>63</v>
      </c>
      <c r="AG171" s="15" t="s">
        <v>1722</v>
      </c>
      <c r="AH171" s="15" t="s">
        <v>1723</v>
      </c>
      <c r="AK171" t="str">
        <f t="shared" si="12"/>
        <v>Wayne Co SD, KY</v>
      </c>
      <c r="AL171" t="s">
        <v>57</v>
      </c>
      <c r="AM171" t="s">
        <v>58</v>
      </c>
      <c r="AN171" s="39" t="s">
        <v>1717</v>
      </c>
      <c r="AO171" s="45" t="s">
        <v>1718</v>
      </c>
      <c r="AP171" t="s">
        <v>1724</v>
      </c>
      <c r="AQ171" t="s">
        <v>1725</v>
      </c>
      <c r="AR171" t="s">
        <v>63</v>
      </c>
      <c r="AS171" t="s">
        <v>1726</v>
      </c>
      <c r="AT171" t="s">
        <v>1727</v>
      </c>
    </row>
    <row r="172" spans="1:46">
      <c r="A172" t="str">
        <f t="shared" si="13"/>
        <v>Webster Co SD, KY</v>
      </c>
      <c r="E172" t="s">
        <v>1728</v>
      </c>
      <c r="F172" t="s">
        <v>1729</v>
      </c>
      <c r="G172" t="s">
        <v>1728</v>
      </c>
      <c r="H172" t="s">
        <v>1729</v>
      </c>
      <c r="I172" s="15" t="s">
        <v>30</v>
      </c>
      <c r="S172">
        <f t="shared" si="14"/>
        <v>4</v>
      </c>
      <c r="U172" t="str">
        <f t="shared" si="11"/>
        <v>Fayette Co Public Schools, KY</v>
      </c>
      <c r="V172" t="s">
        <v>57</v>
      </c>
      <c r="W172" t="s">
        <v>58</v>
      </c>
      <c r="X172" s="15" t="s">
        <v>630</v>
      </c>
      <c r="Y172" s="15" t="s">
        <v>631</v>
      </c>
      <c r="Z172" s="15" t="s">
        <v>630</v>
      </c>
      <c r="AA172" s="15" t="s">
        <v>631</v>
      </c>
      <c r="AB172" s="15" t="s">
        <v>1730</v>
      </c>
      <c r="AC172" s="15" t="s">
        <v>1731</v>
      </c>
      <c r="AD172" s="15" t="s">
        <v>1732</v>
      </c>
      <c r="AE172" s="15" t="s">
        <v>637</v>
      </c>
      <c r="AF172" s="15" t="s">
        <v>63</v>
      </c>
      <c r="AG172" s="15" t="s">
        <v>1733</v>
      </c>
      <c r="AH172" s="15" t="s">
        <v>1734</v>
      </c>
      <c r="AK172" t="str">
        <f t="shared" ref="AK172:AK177" si="15">AO172&amp;", KY"</f>
        <v>Webster Co SD, KY</v>
      </c>
      <c r="AL172" t="s">
        <v>57</v>
      </c>
      <c r="AM172" t="s">
        <v>58</v>
      </c>
      <c r="AN172" s="39" t="s">
        <v>1728</v>
      </c>
      <c r="AO172" s="45" t="s">
        <v>1729</v>
      </c>
      <c r="AP172" t="s">
        <v>1735</v>
      </c>
      <c r="AQ172" t="s">
        <v>1736</v>
      </c>
      <c r="AR172" t="s">
        <v>63</v>
      </c>
      <c r="AS172" t="s">
        <v>1737</v>
      </c>
      <c r="AT172" t="s">
        <v>1738</v>
      </c>
    </row>
    <row r="173" spans="1:46">
      <c r="A173" t="str">
        <f t="shared" si="13"/>
        <v>Whitley Co SD, KY</v>
      </c>
      <c r="E173" s="39" t="s">
        <v>1739</v>
      </c>
      <c r="F173" s="39" t="s">
        <v>1740</v>
      </c>
      <c r="G173" s="39" t="s">
        <v>1739</v>
      </c>
      <c r="H173" s="39" t="s">
        <v>1740</v>
      </c>
      <c r="I173" s="15" t="s">
        <v>30</v>
      </c>
      <c r="S173">
        <f t="shared" si="14"/>
        <v>6</v>
      </c>
      <c r="U173" t="str">
        <f t="shared" si="11"/>
        <v>Fayette Co Public Schools, KY</v>
      </c>
      <c r="V173" t="s">
        <v>57</v>
      </c>
      <c r="W173" t="s">
        <v>58</v>
      </c>
      <c r="X173" s="15" t="s">
        <v>630</v>
      </c>
      <c r="Y173" s="15" t="s">
        <v>631</v>
      </c>
      <c r="Z173" s="15" t="s">
        <v>630</v>
      </c>
      <c r="AA173" s="15" t="s">
        <v>631</v>
      </c>
      <c r="AB173" s="15" t="s">
        <v>1741</v>
      </c>
      <c r="AC173" s="15" t="s">
        <v>1742</v>
      </c>
      <c r="AD173" s="15" t="s">
        <v>1743</v>
      </c>
      <c r="AE173" s="15" t="s">
        <v>637</v>
      </c>
      <c r="AF173" s="15" t="s">
        <v>63</v>
      </c>
      <c r="AG173" s="15" t="s">
        <v>1744</v>
      </c>
      <c r="AH173" s="15" t="s">
        <v>1745</v>
      </c>
      <c r="AK173" t="str">
        <f t="shared" si="15"/>
        <v>Whitley Co SD, KY</v>
      </c>
      <c r="AL173" t="s">
        <v>57</v>
      </c>
      <c r="AM173" t="s">
        <v>58</v>
      </c>
      <c r="AN173" s="39" t="s">
        <v>1739</v>
      </c>
      <c r="AO173" s="45" t="s">
        <v>1740</v>
      </c>
      <c r="AP173" t="s">
        <v>1746</v>
      </c>
      <c r="AQ173" t="s">
        <v>1747</v>
      </c>
      <c r="AR173" t="s">
        <v>63</v>
      </c>
      <c r="AS173" t="s">
        <v>1748</v>
      </c>
      <c r="AT173" t="s">
        <v>1749</v>
      </c>
    </row>
    <row r="174" spans="1:46">
      <c r="A174" t="str">
        <f t="shared" si="13"/>
        <v>Williamsburg ISD, KY</v>
      </c>
      <c r="E174" s="39" t="s">
        <v>1750</v>
      </c>
      <c r="F174" s="39" t="s">
        <v>1751</v>
      </c>
      <c r="G174" s="39" t="s">
        <v>1750</v>
      </c>
      <c r="H174" s="39" t="s">
        <v>1751</v>
      </c>
      <c r="I174" s="15" t="s">
        <v>30</v>
      </c>
      <c r="S174">
        <f t="shared" si="14"/>
        <v>1</v>
      </c>
      <c r="U174" t="str">
        <f t="shared" si="11"/>
        <v>Fayette Co Public Schools, KY</v>
      </c>
      <c r="V174" t="s">
        <v>57</v>
      </c>
      <c r="W174" t="s">
        <v>58</v>
      </c>
      <c r="X174" s="21" t="s">
        <v>630</v>
      </c>
      <c r="Y174" t="s">
        <v>631</v>
      </c>
      <c r="Z174" s="21" t="s">
        <v>630</v>
      </c>
      <c r="AA174" t="s">
        <v>631</v>
      </c>
      <c r="AB174" s="15" t="s">
        <v>1752</v>
      </c>
      <c r="AC174" t="s">
        <v>1753</v>
      </c>
      <c r="AD174" s="22" t="s">
        <v>1754</v>
      </c>
      <c r="AE174" t="s">
        <v>637</v>
      </c>
      <c r="AF174" t="s">
        <v>63</v>
      </c>
      <c r="AG174" s="23" t="s">
        <v>1755</v>
      </c>
      <c r="AH174" t="s">
        <v>1756</v>
      </c>
      <c r="AK174" t="str">
        <f t="shared" si="15"/>
        <v>Williamsburg ISD, KY</v>
      </c>
      <c r="AL174" t="s">
        <v>57</v>
      </c>
      <c r="AM174" t="s">
        <v>58</v>
      </c>
      <c r="AN174" s="39" t="s">
        <v>1750</v>
      </c>
      <c r="AO174" s="45" t="s">
        <v>1751</v>
      </c>
      <c r="AP174" t="s">
        <v>1757</v>
      </c>
      <c r="AQ174" t="s">
        <v>1747</v>
      </c>
      <c r="AR174" t="s">
        <v>63</v>
      </c>
      <c r="AS174" t="s">
        <v>1748</v>
      </c>
      <c r="AT174" t="s">
        <v>1758</v>
      </c>
    </row>
    <row r="175" spans="1:46" ht="45">
      <c r="A175" t="str">
        <f t="shared" si="13"/>
        <v>Williamstown Independent Schools, KY</v>
      </c>
      <c r="E175" s="39" t="s">
        <v>1759</v>
      </c>
      <c r="F175" s="39" t="s">
        <v>1760</v>
      </c>
      <c r="G175" s="39" t="s">
        <v>1759</v>
      </c>
      <c r="H175" s="39" t="s">
        <v>1760</v>
      </c>
      <c r="I175" s="15" t="s">
        <v>30</v>
      </c>
      <c r="S175">
        <f t="shared" si="14"/>
        <v>1</v>
      </c>
      <c r="U175" t="str">
        <f t="shared" si="11"/>
        <v>Fayette Co Public Schools, KY</v>
      </c>
      <c r="V175" t="s">
        <v>57</v>
      </c>
      <c r="W175" t="s">
        <v>58</v>
      </c>
      <c r="X175" s="15" t="s">
        <v>630</v>
      </c>
      <c r="Y175" s="15" t="s">
        <v>631</v>
      </c>
      <c r="Z175" s="15" t="s">
        <v>630</v>
      </c>
      <c r="AA175" s="15" t="s">
        <v>631</v>
      </c>
      <c r="AB175" s="15" t="s">
        <v>1761</v>
      </c>
      <c r="AC175" s="15" t="s">
        <v>1762</v>
      </c>
      <c r="AD175" s="15" t="s">
        <v>1763</v>
      </c>
      <c r="AE175" s="15" t="s">
        <v>637</v>
      </c>
      <c r="AF175" s="15" t="s">
        <v>63</v>
      </c>
      <c r="AG175" s="15" t="s">
        <v>1733</v>
      </c>
      <c r="AH175" s="15" t="s">
        <v>1764</v>
      </c>
      <c r="AK175" t="str">
        <f t="shared" si="15"/>
        <v>Williamstown Independent Schools, KY</v>
      </c>
      <c r="AL175" t="s">
        <v>57</v>
      </c>
      <c r="AM175" t="s">
        <v>58</v>
      </c>
      <c r="AN175" s="39" t="s">
        <v>1759</v>
      </c>
      <c r="AO175" s="45" t="s">
        <v>1760</v>
      </c>
      <c r="AP175" t="s">
        <v>1765</v>
      </c>
      <c r="AQ175" t="s">
        <v>772</v>
      </c>
      <c r="AR175" t="s">
        <v>63</v>
      </c>
      <c r="AS175" t="s">
        <v>773</v>
      </c>
      <c r="AT175" t="s">
        <v>1766</v>
      </c>
    </row>
    <row r="176" spans="1:46">
      <c r="A176" t="str">
        <f t="shared" si="13"/>
        <v>Wolfe Co SD, KY</v>
      </c>
      <c r="E176" s="39" t="s">
        <v>1767</v>
      </c>
      <c r="F176" s="39" t="s">
        <v>1768</v>
      </c>
      <c r="G176" s="39" t="s">
        <v>1767</v>
      </c>
      <c r="H176" s="39" t="s">
        <v>1768</v>
      </c>
      <c r="I176" s="15" t="s">
        <v>30</v>
      </c>
      <c r="S176">
        <f t="shared" si="14"/>
        <v>3</v>
      </c>
      <c r="U176" t="str">
        <f t="shared" si="11"/>
        <v>Fayette Co Public Schools, KY</v>
      </c>
      <c r="V176" t="s">
        <v>57</v>
      </c>
      <c r="W176" t="s">
        <v>58</v>
      </c>
      <c r="X176" s="15" t="s">
        <v>630</v>
      </c>
      <c r="Y176" s="15" t="s">
        <v>631</v>
      </c>
      <c r="Z176" s="15" t="s">
        <v>630</v>
      </c>
      <c r="AA176" s="15" t="s">
        <v>631</v>
      </c>
      <c r="AB176" s="15" t="s">
        <v>1769</v>
      </c>
      <c r="AC176" s="15" t="s">
        <v>1770</v>
      </c>
      <c r="AD176" s="15" t="s">
        <v>1771</v>
      </c>
      <c r="AE176" s="15" t="s">
        <v>637</v>
      </c>
      <c r="AF176" s="15" t="s">
        <v>63</v>
      </c>
      <c r="AG176" s="15" t="s">
        <v>1744</v>
      </c>
      <c r="AH176" s="15" t="s">
        <v>1772</v>
      </c>
      <c r="AK176" t="str">
        <f t="shared" si="15"/>
        <v>Wolfe Co SD, KY</v>
      </c>
      <c r="AL176" t="s">
        <v>57</v>
      </c>
      <c r="AM176" t="s">
        <v>58</v>
      </c>
      <c r="AN176" s="39" t="s">
        <v>1767</v>
      </c>
      <c r="AO176" s="45" t="s">
        <v>1768</v>
      </c>
      <c r="AP176" t="s">
        <v>1773</v>
      </c>
      <c r="AQ176" t="s">
        <v>1774</v>
      </c>
      <c r="AR176" t="s">
        <v>63</v>
      </c>
      <c r="AS176" t="s">
        <v>1775</v>
      </c>
      <c r="AT176" t="e">
        <v>#N/A</v>
      </c>
    </row>
    <row r="177" spans="1:46">
      <c r="A177" t="str">
        <f t="shared" si="13"/>
        <v>Woodford Co Public Schools, KY</v>
      </c>
      <c r="E177" t="s">
        <v>1776</v>
      </c>
      <c r="F177" t="s">
        <v>1777</v>
      </c>
      <c r="G177" t="s">
        <v>1776</v>
      </c>
      <c r="H177" t="s">
        <v>1777</v>
      </c>
      <c r="I177" s="15" t="s">
        <v>30</v>
      </c>
      <c r="S177">
        <f t="shared" si="14"/>
        <v>4</v>
      </c>
      <c r="U177" t="str">
        <f t="shared" si="11"/>
        <v>Fayette Co Public Schools, KY</v>
      </c>
      <c r="V177" t="s">
        <v>57</v>
      </c>
      <c r="W177" t="s">
        <v>58</v>
      </c>
      <c r="X177" s="15" t="s">
        <v>630</v>
      </c>
      <c r="Y177" s="15" t="s">
        <v>631</v>
      </c>
      <c r="Z177" s="15" t="s">
        <v>630</v>
      </c>
      <c r="AA177" s="15" t="s">
        <v>631</v>
      </c>
      <c r="AB177" s="15" t="s">
        <v>1778</v>
      </c>
      <c r="AC177" s="15" t="s">
        <v>1779</v>
      </c>
      <c r="AD177" s="15" t="s">
        <v>1780</v>
      </c>
      <c r="AE177" s="15" t="s">
        <v>637</v>
      </c>
      <c r="AF177" s="15" t="s">
        <v>63</v>
      </c>
      <c r="AG177" s="15" t="s">
        <v>1781</v>
      </c>
      <c r="AH177" s="15" t="s">
        <v>1782</v>
      </c>
      <c r="AK177" t="str">
        <f t="shared" si="15"/>
        <v>Woodford Co Public Schools, KY</v>
      </c>
      <c r="AL177" t="s">
        <v>57</v>
      </c>
      <c r="AM177" t="s">
        <v>58</v>
      </c>
      <c r="AN177" s="39" t="s">
        <v>1776</v>
      </c>
      <c r="AO177" s="45" t="s">
        <v>1777</v>
      </c>
      <c r="AP177" t="s">
        <v>1783</v>
      </c>
      <c r="AQ177" t="s">
        <v>1784</v>
      </c>
      <c r="AR177" t="s">
        <v>63</v>
      </c>
      <c r="AS177" t="s">
        <v>1785</v>
      </c>
      <c r="AT177" t="s">
        <v>1786</v>
      </c>
    </row>
    <row r="178" spans="1:46">
      <c r="S178">
        <f t="shared" si="14"/>
        <v>0</v>
      </c>
      <c r="U178" t="str">
        <f t="shared" si="11"/>
        <v>Fayette Co Public Schools, KY</v>
      </c>
      <c r="V178" t="s">
        <v>57</v>
      </c>
      <c r="W178" t="s">
        <v>58</v>
      </c>
      <c r="X178" s="15" t="s">
        <v>630</v>
      </c>
      <c r="Y178" s="15" t="s">
        <v>631</v>
      </c>
      <c r="Z178" s="15" t="s">
        <v>630</v>
      </c>
      <c r="AA178" s="15" t="s">
        <v>631</v>
      </c>
      <c r="AB178" s="15" t="s">
        <v>1787</v>
      </c>
      <c r="AC178" s="15" t="s">
        <v>1788</v>
      </c>
      <c r="AD178" s="15" t="s">
        <v>1789</v>
      </c>
      <c r="AE178" s="15" t="s">
        <v>637</v>
      </c>
      <c r="AF178" s="15" t="s">
        <v>63</v>
      </c>
      <c r="AG178" s="15" t="s">
        <v>1755</v>
      </c>
      <c r="AH178" s="15" t="s">
        <v>1790</v>
      </c>
    </row>
    <row r="179" spans="1:46">
      <c r="S179">
        <f t="shared" si="14"/>
        <v>0</v>
      </c>
      <c r="U179" t="str">
        <f t="shared" si="11"/>
        <v>Fayette Co Public Schools, KY</v>
      </c>
      <c r="V179" t="s">
        <v>57</v>
      </c>
      <c r="W179" t="s">
        <v>58</v>
      </c>
      <c r="X179" s="15" t="s">
        <v>630</v>
      </c>
      <c r="Y179" s="15" t="s">
        <v>631</v>
      </c>
      <c r="Z179" s="15" t="s">
        <v>630</v>
      </c>
      <c r="AA179" s="15" t="s">
        <v>631</v>
      </c>
      <c r="AB179" s="15" t="s">
        <v>1791</v>
      </c>
      <c r="AC179" s="15" t="s">
        <v>1792</v>
      </c>
      <c r="AD179" s="15" t="s">
        <v>1793</v>
      </c>
      <c r="AE179" s="15" t="s">
        <v>637</v>
      </c>
      <c r="AF179" s="15" t="s">
        <v>63</v>
      </c>
      <c r="AG179" s="15" t="s">
        <v>1733</v>
      </c>
      <c r="AH179" s="15" t="s">
        <v>1794</v>
      </c>
    </row>
    <row r="180" spans="1:46">
      <c r="S180">
        <f t="shared" si="14"/>
        <v>0</v>
      </c>
      <c r="U180" t="str">
        <f t="shared" si="11"/>
        <v>Fayette Co Public Schools, KY</v>
      </c>
      <c r="V180" t="s">
        <v>57</v>
      </c>
      <c r="W180" t="s">
        <v>58</v>
      </c>
      <c r="X180" s="15" t="s">
        <v>630</v>
      </c>
      <c r="Y180" s="15" t="s">
        <v>631</v>
      </c>
      <c r="Z180" s="15" t="s">
        <v>630</v>
      </c>
      <c r="AA180" s="15" t="s">
        <v>631</v>
      </c>
      <c r="AB180" s="15" t="s">
        <v>1795</v>
      </c>
      <c r="AC180" s="15" t="s">
        <v>1796</v>
      </c>
      <c r="AD180" s="15" t="s">
        <v>1797</v>
      </c>
      <c r="AE180" s="15" t="s">
        <v>637</v>
      </c>
      <c r="AF180" s="15" t="s">
        <v>63</v>
      </c>
      <c r="AG180" s="15" t="s">
        <v>1798</v>
      </c>
      <c r="AH180" s="15" t="s">
        <v>1799</v>
      </c>
    </row>
    <row r="181" spans="1:46">
      <c r="S181">
        <f t="shared" si="14"/>
        <v>0</v>
      </c>
      <c r="U181" t="str">
        <f t="shared" si="11"/>
        <v>Fayette Co Public Schools, KY</v>
      </c>
      <c r="V181" t="s">
        <v>57</v>
      </c>
      <c r="W181" t="s">
        <v>58</v>
      </c>
      <c r="X181" s="15" t="s">
        <v>630</v>
      </c>
      <c r="Y181" s="15" t="s">
        <v>631</v>
      </c>
      <c r="Z181" s="15" t="s">
        <v>630</v>
      </c>
      <c r="AA181" s="15" t="s">
        <v>631</v>
      </c>
      <c r="AB181" s="15" t="s">
        <v>1800</v>
      </c>
      <c r="AC181" s="15" t="s">
        <v>1801</v>
      </c>
      <c r="AD181" s="15" t="s">
        <v>1802</v>
      </c>
      <c r="AE181" s="15" t="s">
        <v>637</v>
      </c>
      <c r="AF181" s="15" t="s">
        <v>63</v>
      </c>
      <c r="AG181" s="15" t="s">
        <v>638</v>
      </c>
      <c r="AH181" s="15" t="s">
        <v>1803</v>
      </c>
    </row>
    <row r="182" spans="1:46">
      <c r="S182">
        <f t="shared" si="14"/>
        <v>0</v>
      </c>
      <c r="U182" t="str">
        <f t="shared" si="11"/>
        <v>Fayette Co Public Schools, KY</v>
      </c>
      <c r="V182" t="s">
        <v>57</v>
      </c>
      <c r="W182" t="s">
        <v>58</v>
      </c>
      <c r="X182" s="15" t="s">
        <v>630</v>
      </c>
      <c r="Y182" s="15" t="s">
        <v>631</v>
      </c>
      <c r="Z182" s="15" t="s">
        <v>630</v>
      </c>
      <c r="AA182" s="15" t="s">
        <v>631</v>
      </c>
      <c r="AB182" s="15" t="s">
        <v>1804</v>
      </c>
      <c r="AC182" s="15" t="s">
        <v>1805</v>
      </c>
      <c r="AD182" s="15" t="s">
        <v>1806</v>
      </c>
      <c r="AE182" s="15" t="s">
        <v>637</v>
      </c>
      <c r="AF182" s="15" t="s">
        <v>63</v>
      </c>
      <c r="AG182" s="15" t="s">
        <v>1722</v>
      </c>
      <c r="AH182" s="15" t="s">
        <v>1807</v>
      </c>
    </row>
    <row r="183" spans="1:46">
      <c r="S183">
        <f t="shared" si="14"/>
        <v>0</v>
      </c>
      <c r="U183" t="str">
        <f t="shared" si="11"/>
        <v>Fayette Co Public Schools, KY</v>
      </c>
      <c r="V183" t="s">
        <v>57</v>
      </c>
      <c r="W183" t="s">
        <v>58</v>
      </c>
      <c r="X183" s="15" t="s">
        <v>630</v>
      </c>
      <c r="Y183" s="15" t="s">
        <v>631</v>
      </c>
      <c r="Z183" s="15" t="s">
        <v>630</v>
      </c>
      <c r="AA183" s="15" t="s">
        <v>631</v>
      </c>
      <c r="AB183" s="15" t="s">
        <v>1808</v>
      </c>
      <c r="AC183" s="15" t="s">
        <v>1809</v>
      </c>
      <c r="AD183" s="15" t="s">
        <v>1810</v>
      </c>
      <c r="AE183" s="15" t="s">
        <v>637</v>
      </c>
      <c r="AF183" s="15" t="s">
        <v>63</v>
      </c>
      <c r="AG183" s="15" t="s">
        <v>1722</v>
      </c>
      <c r="AH183" s="15" t="s">
        <v>1811</v>
      </c>
    </row>
    <row r="184" spans="1:46">
      <c r="S184">
        <f t="shared" si="14"/>
        <v>0</v>
      </c>
      <c r="U184" t="str">
        <f t="shared" si="11"/>
        <v>Fayette Co Public Schools, KY</v>
      </c>
      <c r="V184" t="s">
        <v>57</v>
      </c>
      <c r="W184" t="s">
        <v>58</v>
      </c>
      <c r="X184" s="15" t="s">
        <v>630</v>
      </c>
      <c r="Y184" s="15" t="s">
        <v>631</v>
      </c>
      <c r="Z184" s="15" t="s">
        <v>630</v>
      </c>
      <c r="AA184" s="15" t="s">
        <v>631</v>
      </c>
      <c r="AB184" s="15" t="s">
        <v>1812</v>
      </c>
      <c r="AC184" s="15" t="s">
        <v>1813</v>
      </c>
      <c r="AD184" s="15" t="s">
        <v>1814</v>
      </c>
      <c r="AE184" s="15" t="s">
        <v>637</v>
      </c>
      <c r="AF184" s="15" t="s">
        <v>63</v>
      </c>
      <c r="AG184" s="15" t="s">
        <v>1781</v>
      </c>
      <c r="AH184" s="15" t="s">
        <v>1815</v>
      </c>
    </row>
    <row r="185" spans="1:46">
      <c r="S185">
        <f t="shared" si="14"/>
        <v>0</v>
      </c>
      <c r="U185" t="str">
        <f t="shared" si="11"/>
        <v>Fayette Co Public Schools, KY</v>
      </c>
      <c r="V185" t="s">
        <v>57</v>
      </c>
      <c r="W185" t="s">
        <v>58</v>
      </c>
      <c r="X185" s="15" t="s">
        <v>630</v>
      </c>
      <c r="Y185" s="15" t="s">
        <v>631</v>
      </c>
      <c r="Z185" s="15" t="s">
        <v>630</v>
      </c>
      <c r="AA185" s="15" t="s">
        <v>631</v>
      </c>
      <c r="AB185" s="15" t="s">
        <v>1816</v>
      </c>
      <c r="AC185" s="15" t="s">
        <v>1817</v>
      </c>
      <c r="AD185" s="15" t="s">
        <v>1818</v>
      </c>
      <c r="AE185" s="15" t="s">
        <v>637</v>
      </c>
      <c r="AF185" s="15" t="s">
        <v>63</v>
      </c>
      <c r="AG185" s="15" t="s">
        <v>1744</v>
      </c>
      <c r="AH185" s="15" t="s">
        <v>1819</v>
      </c>
    </row>
    <row r="186" spans="1:46">
      <c r="S186">
        <f t="shared" si="14"/>
        <v>0</v>
      </c>
      <c r="U186" t="str">
        <f t="shared" si="11"/>
        <v>Fayette Co Public Schools, KY</v>
      </c>
      <c r="V186" t="s">
        <v>57</v>
      </c>
      <c r="W186" t="s">
        <v>58</v>
      </c>
      <c r="X186" s="15" t="s">
        <v>630</v>
      </c>
      <c r="Y186" s="15" t="s">
        <v>631</v>
      </c>
      <c r="Z186" s="15" t="s">
        <v>630</v>
      </c>
      <c r="AA186" s="15" t="s">
        <v>631</v>
      </c>
      <c r="AB186" s="15" t="s">
        <v>1820</v>
      </c>
      <c r="AC186" s="15" t="s">
        <v>1821</v>
      </c>
      <c r="AD186" s="15" t="s">
        <v>1822</v>
      </c>
      <c r="AE186" s="15" t="s">
        <v>637</v>
      </c>
      <c r="AF186" s="15" t="s">
        <v>63</v>
      </c>
      <c r="AG186" s="15" t="s">
        <v>1733</v>
      </c>
      <c r="AH186" s="15" t="s">
        <v>1823</v>
      </c>
    </row>
    <row r="187" spans="1:46">
      <c r="U187" t="str">
        <f t="shared" si="11"/>
        <v>Fayette Co Public Schools, KY</v>
      </c>
      <c r="V187" t="s">
        <v>57</v>
      </c>
      <c r="W187" t="s">
        <v>58</v>
      </c>
      <c r="X187" s="15" t="s">
        <v>630</v>
      </c>
      <c r="Y187" s="15" t="s">
        <v>631</v>
      </c>
      <c r="Z187" s="15" t="s">
        <v>630</v>
      </c>
      <c r="AA187" s="15" t="s">
        <v>631</v>
      </c>
      <c r="AB187" s="15" t="s">
        <v>1824</v>
      </c>
      <c r="AC187" s="15" t="s">
        <v>1825</v>
      </c>
      <c r="AD187" s="15" t="s">
        <v>1826</v>
      </c>
      <c r="AE187" s="15" t="s">
        <v>637</v>
      </c>
      <c r="AF187" s="15" t="s">
        <v>63</v>
      </c>
      <c r="AG187" s="15" t="s">
        <v>1827</v>
      </c>
      <c r="AH187" s="15" t="s">
        <v>1828</v>
      </c>
    </row>
    <row r="188" spans="1:46">
      <c r="U188" t="str">
        <f t="shared" si="11"/>
        <v>Fayette Co Public Schools, KY</v>
      </c>
      <c r="V188" t="s">
        <v>57</v>
      </c>
      <c r="W188" t="s">
        <v>58</v>
      </c>
      <c r="X188" s="15" t="s">
        <v>630</v>
      </c>
      <c r="Y188" s="15" t="s">
        <v>631</v>
      </c>
      <c r="Z188" s="15" t="s">
        <v>630</v>
      </c>
      <c r="AA188" s="15" t="s">
        <v>631</v>
      </c>
      <c r="AB188" s="15" t="s">
        <v>1829</v>
      </c>
      <c r="AC188" s="15" t="s">
        <v>1830</v>
      </c>
      <c r="AD188" s="15" t="s">
        <v>1831</v>
      </c>
      <c r="AE188" s="15" t="s">
        <v>637</v>
      </c>
      <c r="AF188" s="15" t="s">
        <v>63</v>
      </c>
      <c r="AG188" s="15" t="s">
        <v>1781</v>
      </c>
      <c r="AH188" s="15" t="s">
        <v>1832</v>
      </c>
    </row>
    <row r="189" spans="1:46">
      <c r="U189" t="str">
        <f t="shared" si="11"/>
        <v>Fayette Co Public Schools, KY</v>
      </c>
      <c r="V189" t="s">
        <v>57</v>
      </c>
      <c r="W189" t="s">
        <v>58</v>
      </c>
      <c r="X189" s="15" t="s">
        <v>630</v>
      </c>
      <c r="Y189" s="15" t="s">
        <v>631</v>
      </c>
      <c r="Z189" s="15" t="s">
        <v>630</v>
      </c>
      <c r="AA189" s="15" t="s">
        <v>631</v>
      </c>
      <c r="AB189" s="15" t="s">
        <v>1833</v>
      </c>
      <c r="AC189" s="15" t="s">
        <v>1834</v>
      </c>
      <c r="AD189" s="15" t="s">
        <v>1835</v>
      </c>
      <c r="AE189" s="15" t="s">
        <v>637</v>
      </c>
      <c r="AF189" s="15" t="s">
        <v>63</v>
      </c>
      <c r="AG189" s="15" t="s">
        <v>1733</v>
      </c>
      <c r="AH189" s="15" t="s">
        <v>1836</v>
      </c>
    </row>
    <row r="190" spans="1:46">
      <c r="U190" t="str">
        <f t="shared" si="11"/>
        <v>Fayette Co Public Schools, KY</v>
      </c>
      <c r="V190" t="s">
        <v>57</v>
      </c>
      <c r="W190" t="s">
        <v>58</v>
      </c>
      <c r="X190" s="15" t="s">
        <v>630</v>
      </c>
      <c r="Y190" s="15" t="s">
        <v>631</v>
      </c>
      <c r="Z190" s="15" t="s">
        <v>630</v>
      </c>
      <c r="AA190" s="15" t="s">
        <v>631</v>
      </c>
      <c r="AB190" s="15" t="s">
        <v>1837</v>
      </c>
      <c r="AC190" s="15" t="s">
        <v>1838</v>
      </c>
      <c r="AD190" s="15" t="s">
        <v>1839</v>
      </c>
      <c r="AE190" s="15" t="s">
        <v>637</v>
      </c>
      <c r="AF190" s="15" t="s">
        <v>63</v>
      </c>
      <c r="AG190" s="15" t="s">
        <v>1712</v>
      </c>
      <c r="AH190" s="15" t="s">
        <v>1840</v>
      </c>
    </row>
    <row r="191" spans="1:46">
      <c r="U191" t="str">
        <f t="shared" si="11"/>
        <v>Fayette Co Public Schools, KY</v>
      </c>
      <c r="V191" t="s">
        <v>57</v>
      </c>
      <c r="W191" t="s">
        <v>58</v>
      </c>
      <c r="X191" s="15" t="s">
        <v>630</v>
      </c>
      <c r="Y191" s="15" t="s">
        <v>631</v>
      </c>
      <c r="Z191" s="15" t="s">
        <v>630</v>
      </c>
      <c r="AA191" s="15" t="s">
        <v>631</v>
      </c>
      <c r="AB191" s="15" t="s">
        <v>1841</v>
      </c>
      <c r="AC191" s="15" t="s">
        <v>1136</v>
      </c>
      <c r="AD191" s="15" t="s">
        <v>1842</v>
      </c>
      <c r="AE191" s="15" t="s">
        <v>637</v>
      </c>
      <c r="AF191" s="15" t="s">
        <v>63</v>
      </c>
      <c r="AG191" s="15" t="s">
        <v>1744</v>
      </c>
      <c r="AH191" s="15" t="s">
        <v>1843</v>
      </c>
    </row>
    <row r="192" spans="1:46">
      <c r="U192" t="str">
        <f t="shared" si="11"/>
        <v>Fayette Co Public Schools, KY</v>
      </c>
      <c r="V192" t="s">
        <v>57</v>
      </c>
      <c r="W192" t="s">
        <v>58</v>
      </c>
      <c r="X192" s="15" t="s">
        <v>630</v>
      </c>
      <c r="Y192" s="15" t="s">
        <v>631</v>
      </c>
      <c r="Z192" s="15" t="s">
        <v>630</v>
      </c>
      <c r="AA192" s="15" t="s">
        <v>631</v>
      </c>
      <c r="AB192" s="15" t="s">
        <v>1844</v>
      </c>
      <c r="AC192" s="15" t="s">
        <v>1845</v>
      </c>
      <c r="AD192" s="15" t="s">
        <v>1846</v>
      </c>
      <c r="AE192" s="15" t="s">
        <v>637</v>
      </c>
      <c r="AF192" s="15" t="s">
        <v>63</v>
      </c>
      <c r="AG192" s="15" t="s">
        <v>1722</v>
      </c>
      <c r="AH192" s="15" t="s">
        <v>1847</v>
      </c>
    </row>
    <row r="193" spans="21:34">
      <c r="U193" t="str">
        <f t="shared" si="11"/>
        <v>Fayette Co Public Schools, KY</v>
      </c>
      <c r="V193" t="s">
        <v>57</v>
      </c>
      <c r="W193" t="s">
        <v>58</v>
      </c>
      <c r="X193" s="15" t="s">
        <v>630</v>
      </c>
      <c r="Y193" s="15" t="s">
        <v>631</v>
      </c>
      <c r="Z193" s="15" t="s">
        <v>630</v>
      </c>
      <c r="AA193" s="15" t="s">
        <v>631</v>
      </c>
      <c r="AB193" s="15" t="s">
        <v>1848</v>
      </c>
      <c r="AC193" s="15" t="s">
        <v>1849</v>
      </c>
      <c r="AD193" s="15" t="s">
        <v>1850</v>
      </c>
      <c r="AE193" s="15" t="s">
        <v>637</v>
      </c>
      <c r="AF193" s="15" t="s">
        <v>63</v>
      </c>
      <c r="AG193" s="15" t="s">
        <v>1755</v>
      </c>
      <c r="AH193" s="15" t="s">
        <v>1851</v>
      </c>
    </row>
    <row r="194" spans="21:34">
      <c r="U194" t="str">
        <f t="shared" ref="U194:U257" si="16">Y194&amp;", KY"</f>
        <v>Fayette Co Public Schools, KY</v>
      </c>
      <c r="V194" t="s">
        <v>57</v>
      </c>
      <c r="W194" t="s">
        <v>58</v>
      </c>
      <c r="X194" s="15" t="s">
        <v>630</v>
      </c>
      <c r="Y194" s="15" t="s">
        <v>631</v>
      </c>
      <c r="Z194" s="15" t="s">
        <v>630</v>
      </c>
      <c r="AA194" s="15" t="s">
        <v>631</v>
      </c>
      <c r="AB194" s="15" t="s">
        <v>1852</v>
      </c>
      <c r="AC194" s="15" t="s">
        <v>1853</v>
      </c>
      <c r="AD194" s="15" t="s">
        <v>1854</v>
      </c>
      <c r="AE194" s="15" t="s">
        <v>637</v>
      </c>
      <c r="AF194" s="15" t="s">
        <v>63</v>
      </c>
      <c r="AG194" s="15" t="s">
        <v>638</v>
      </c>
      <c r="AH194" s="15" t="s">
        <v>1855</v>
      </c>
    </row>
    <row r="195" spans="21:34">
      <c r="U195" t="str">
        <f t="shared" si="16"/>
        <v>Fayette Co Public Schools, KY</v>
      </c>
      <c r="V195" t="s">
        <v>57</v>
      </c>
      <c r="W195" t="s">
        <v>58</v>
      </c>
      <c r="X195" s="15" t="s">
        <v>630</v>
      </c>
      <c r="Y195" s="15" t="s">
        <v>631</v>
      </c>
      <c r="Z195" s="15" t="s">
        <v>630</v>
      </c>
      <c r="AA195" s="15" t="s">
        <v>631</v>
      </c>
      <c r="AB195" s="15" t="s">
        <v>1856</v>
      </c>
      <c r="AC195" s="15" t="s">
        <v>1857</v>
      </c>
      <c r="AD195" s="15" t="s">
        <v>1858</v>
      </c>
      <c r="AE195" s="15" t="s">
        <v>637</v>
      </c>
      <c r="AF195" s="15" t="s">
        <v>63</v>
      </c>
      <c r="AG195" s="15" t="s">
        <v>1722</v>
      </c>
      <c r="AH195" s="15" t="s">
        <v>1859</v>
      </c>
    </row>
    <row r="196" spans="21:34">
      <c r="U196" t="str">
        <f t="shared" si="16"/>
        <v>Fayette Co Public Schools, KY</v>
      </c>
      <c r="V196" t="s">
        <v>57</v>
      </c>
      <c r="W196" t="s">
        <v>58</v>
      </c>
      <c r="X196" s="15" t="s">
        <v>630</v>
      </c>
      <c r="Y196" s="15" t="s">
        <v>631</v>
      </c>
      <c r="Z196" s="15" t="s">
        <v>630</v>
      </c>
      <c r="AA196" s="15" t="s">
        <v>631</v>
      </c>
      <c r="AB196" s="15" t="s">
        <v>1860</v>
      </c>
      <c r="AC196" s="15" t="s">
        <v>1861</v>
      </c>
      <c r="AD196" s="15" t="s">
        <v>1862</v>
      </c>
      <c r="AE196" s="15" t="s">
        <v>637</v>
      </c>
      <c r="AF196" s="15" t="s">
        <v>63</v>
      </c>
      <c r="AG196" s="15" t="s">
        <v>1781</v>
      </c>
      <c r="AH196" s="15" t="s">
        <v>1863</v>
      </c>
    </row>
    <row r="197" spans="21:34">
      <c r="U197" t="str">
        <f t="shared" si="16"/>
        <v>Fayette Co Public Schools, KY</v>
      </c>
      <c r="V197" t="s">
        <v>57</v>
      </c>
      <c r="W197" t="s">
        <v>58</v>
      </c>
      <c r="X197" s="15" t="s">
        <v>630</v>
      </c>
      <c r="Y197" s="15" t="s">
        <v>631</v>
      </c>
      <c r="Z197" s="15" t="s">
        <v>630</v>
      </c>
      <c r="AA197" s="15" t="s">
        <v>631</v>
      </c>
      <c r="AB197" s="15" t="s">
        <v>1864</v>
      </c>
      <c r="AC197" s="15" t="s">
        <v>1865</v>
      </c>
      <c r="AD197" s="15" t="s">
        <v>1866</v>
      </c>
      <c r="AE197" s="15" t="s">
        <v>637</v>
      </c>
      <c r="AF197" s="15" t="s">
        <v>63</v>
      </c>
      <c r="AG197" s="15" t="s">
        <v>638</v>
      </c>
      <c r="AH197" s="15" t="s">
        <v>1867</v>
      </c>
    </row>
    <row r="198" spans="21:34">
      <c r="U198" t="str">
        <f t="shared" si="16"/>
        <v>Fayette Co Public Schools, KY</v>
      </c>
      <c r="V198" t="s">
        <v>57</v>
      </c>
      <c r="W198" t="s">
        <v>58</v>
      </c>
      <c r="X198" s="15" t="s">
        <v>630</v>
      </c>
      <c r="Y198" s="15" t="s">
        <v>631</v>
      </c>
      <c r="Z198" s="15" t="s">
        <v>630</v>
      </c>
      <c r="AA198" s="15" t="s">
        <v>631</v>
      </c>
      <c r="AB198" s="15" t="s">
        <v>1868</v>
      </c>
      <c r="AC198" s="15" t="s">
        <v>1869</v>
      </c>
      <c r="AD198" s="15" t="s">
        <v>1870</v>
      </c>
      <c r="AE198" s="15" t="s">
        <v>637</v>
      </c>
      <c r="AF198" s="15" t="s">
        <v>63</v>
      </c>
      <c r="AG198" s="15" t="s">
        <v>1871</v>
      </c>
      <c r="AH198" s="15" t="s">
        <v>1872</v>
      </c>
    </row>
    <row r="199" spans="21:34">
      <c r="U199" t="str">
        <f t="shared" si="16"/>
        <v>Fayette Co Public Schools, KY</v>
      </c>
      <c r="V199" t="s">
        <v>57</v>
      </c>
      <c r="W199" t="s">
        <v>58</v>
      </c>
      <c r="X199" s="15" t="s">
        <v>630</v>
      </c>
      <c r="Y199" s="15" t="s">
        <v>631</v>
      </c>
      <c r="Z199" s="15" t="s">
        <v>630</v>
      </c>
      <c r="AA199" s="15" t="s">
        <v>631</v>
      </c>
      <c r="AB199" s="15" t="s">
        <v>1873</v>
      </c>
      <c r="AC199" s="15" t="s">
        <v>1874</v>
      </c>
      <c r="AD199" s="15" t="s">
        <v>1875</v>
      </c>
      <c r="AE199" s="15" t="s">
        <v>637</v>
      </c>
      <c r="AF199" s="15" t="s">
        <v>63</v>
      </c>
      <c r="AG199" s="15" t="s">
        <v>638</v>
      </c>
      <c r="AH199" s="15" t="s">
        <v>1876</v>
      </c>
    </row>
    <row r="200" spans="21:34">
      <c r="U200" t="str">
        <f t="shared" si="16"/>
        <v>Fayette Co Public Schools, KY</v>
      </c>
      <c r="V200" t="s">
        <v>57</v>
      </c>
      <c r="W200" t="s">
        <v>58</v>
      </c>
      <c r="X200" s="15" t="s">
        <v>630</v>
      </c>
      <c r="Y200" s="15" t="s">
        <v>631</v>
      </c>
      <c r="Z200" s="15" t="s">
        <v>630</v>
      </c>
      <c r="AA200" s="15" t="s">
        <v>631</v>
      </c>
      <c r="AB200" s="15" t="s">
        <v>1877</v>
      </c>
      <c r="AC200" s="15" t="s">
        <v>1878</v>
      </c>
      <c r="AD200" s="26" t="s">
        <v>1879</v>
      </c>
      <c r="AE200" s="15" t="s">
        <v>637</v>
      </c>
      <c r="AF200" s="15" t="s">
        <v>63</v>
      </c>
      <c r="AG200" s="15" t="s">
        <v>638</v>
      </c>
      <c r="AH200" s="15" t="s">
        <v>1880</v>
      </c>
    </row>
    <row r="201" spans="21:34">
      <c r="U201" t="str">
        <f t="shared" si="16"/>
        <v>Fayette Co Public Schools, KY</v>
      </c>
      <c r="V201" t="s">
        <v>57</v>
      </c>
      <c r="W201" t="s">
        <v>58</v>
      </c>
      <c r="X201" s="15" t="s">
        <v>630</v>
      </c>
      <c r="Y201" s="15" t="s">
        <v>631</v>
      </c>
      <c r="Z201" s="15" t="s">
        <v>630</v>
      </c>
      <c r="AA201" s="15" t="s">
        <v>631</v>
      </c>
      <c r="AB201" s="15" t="s">
        <v>1881</v>
      </c>
      <c r="AC201" s="15" t="s">
        <v>1882</v>
      </c>
      <c r="AD201" s="15" t="s">
        <v>1883</v>
      </c>
      <c r="AE201" s="15" t="s">
        <v>637</v>
      </c>
      <c r="AF201" s="15" t="s">
        <v>63</v>
      </c>
      <c r="AG201" s="15" t="s">
        <v>1712</v>
      </c>
      <c r="AH201" s="15" t="s">
        <v>1884</v>
      </c>
    </row>
    <row r="202" spans="21:34">
      <c r="U202" t="str">
        <f t="shared" si="16"/>
        <v>Fayette Co Public Schools, KY</v>
      </c>
      <c r="V202" t="s">
        <v>57</v>
      </c>
      <c r="W202" t="s">
        <v>58</v>
      </c>
      <c r="X202" s="21" t="s">
        <v>630</v>
      </c>
      <c r="Y202" t="s">
        <v>631</v>
      </c>
      <c r="Z202" s="21" t="s">
        <v>630</v>
      </c>
      <c r="AA202" t="s">
        <v>631</v>
      </c>
      <c r="AB202" s="24" t="s">
        <v>1885</v>
      </c>
      <c r="AC202" t="s">
        <v>1886</v>
      </c>
      <c r="AD202" t="s">
        <v>1887</v>
      </c>
      <c r="AE202" t="s">
        <v>637</v>
      </c>
      <c r="AF202" t="s">
        <v>63</v>
      </c>
      <c r="AG202" s="21" t="s">
        <v>1888</v>
      </c>
      <c r="AH202" t="s">
        <v>1889</v>
      </c>
    </row>
    <row r="203" spans="21:34">
      <c r="U203" t="str">
        <f t="shared" si="16"/>
        <v>Fayette Co Public Schools, KY</v>
      </c>
      <c r="V203" t="s">
        <v>57</v>
      </c>
      <c r="W203" t="s">
        <v>58</v>
      </c>
      <c r="X203" s="15" t="s">
        <v>630</v>
      </c>
      <c r="Y203" s="15" t="s">
        <v>631</v>
      </c>
      <c r="Z203" s="15" t="s">
        <v>630</v>
      </c>
      <c r="AA203" s="15" t="s">
        <v>631</v>
      </c>
      <c r="AB203" s="15" t="s">
        <v>1890</v>
      </c>
      <c r="AC203" s="15" t="s">
        <v>1891</v>
      </c>
      <c r="AD203" s="15" t="s">
        <v>1892</v>
      </c>
      <c r="AE203" s="15" t="s">
        <v>637</v>
      </c>
      <c r="AF203" s="15" t="s">
        <v>63</v>
      </c>
      <c r="AG203" s="15" t="s">
        <v>1798</v>
      </c>
      <c r="AH203" s="15" t="s">
        <v>1893</v>
      </c>
    </row>
    <row r="204" spans="21:34">
      <c r="U204" t="str">
        <f t="shared" si="16"/>
        <v>Fayette Co Public Schools, KY</v>
      </c>
      <c r="V204" t="s">
        <v>57</v>
      </c>
      <c r="W204" t="s">
        <v>58</v>
      </c>
      <c r="X204" s="15" t="s">
        <v>630</v>
      </c>
      <c r="Y204" s="15" t="s">
        <v>631</v>
      </c>
      <c r="Z204" s="15" t="s">
        <v>630</v>
      </c>
      <c r="AA204" s="15" t="s">
        <v>631</v>
      </c>
      <c r="AB204" s="15" t="s">
        <v>1894</v>
      </c>
      <c r="AC204" s="15" t="s">
        <v>1895</v>
      </c>
      <c r="AD204" s="15" t="s">
        <v>1896</v>
      </c>
      <c r="AE204" s="15" t="s">
        <v>637</v>
      </c>
      <c r="AF204" s="15" t="s">
        <v>63</v>
      </c>
      <c r="AG204" s="15" t="s">
        <v>1712</v>
      </c>
      <c r="AH204" s="15" t="s">
        <v>1897</v>
      </c>
    </row>
    <row r="205" spans="21:34">
      <c r="U205" t="str">
        <f t="shared" si="16"/>
        <v>Fayette Co Public Schools, KY</v>
      </c>
      <c r="V205" t="s">
        <v>57</v>
      </c>
      <c r="W205" t="s">
        <v>58</v>
      </c>
      <c r="X205" s="15" t="s">
        <v>630</v>
      </c>
      <c r="Y205" s="15" t="s">
        <v>631</v>
      </c>
      <c r="Z205" s="15" t="s">
        <v>630</v>
      </c>
      <c r="AA205" s="15" t="s">
        <v>631</v>
      </c>
      <c r="AB205" s="15" t="s">
        <v>1898</v>
      </c>
      <c r="AC205" s="15" t="s">
        <v>1899</v>
      </c>
      <c r="AD205" s="15" t="s">
        <v>1900</v>
      </c>
      <c r="AE205" s="15" t="s">
        <v>637</v>
      </c>
      <c r="AF205" s="15" t="s">
        <v>63</v>
      </c>
      <c r="AG205" s="15" t="s">
        <v>1888</v>
      </c>
      <c r="AH205" s="15" t="s">
        <v>1901</v>
      </c>
    </row>
    <row r="206" spans="21:34">
      <c r="U206" t="str">
        <f t="shared" si="16"/>
        <v>Fayette Co Public Schools, KY</v>
      </c>
      <c r="V206" t="s">
        <v>57</v>
      </c>
      <c r="W206" t="s">
        <v>58</v>
      </c>
      <c r="X206" s="15" t="s">
        <v>630</v>
      </c>
      <c r="Y206" s="15" t="s">
        <v>631</v>
      </c>
      <c r="Z206" s="15" t="s">
        <v>630</v>
      </c>
      <c r="AA206" s="15" t="s">
        <v>631</v>
      </c>
      <c r="AB206" s="15" t="s">
        <v>1902</v>
      </c>
      <c r="AC206" s="15" t="s">
        <v>1903</v>
      </c>
      <c r="AD206" s="15" t="s">
        <v>1904</v>
      </c>
      <c r="AE206" s="15" t="s">
        <v>637</v>
      </c>
      <c r="AF206" s="15" t="s">
        <v>63</v>
      </c>
      <c r="AG206" s="15" t="s">
        <v>638</v>
      </c>
      <c r="AH206" s="15" t="s">
        <v>1905</v>
      </c>
    </row>
    <row r="207" spans="21:34">
      <c r="U207" t="str">
        <f t="shared" si="16"/>
        <v>Fayette Co Public Schools, KY</v>
      </c>
      <c r="V207" t="s">
        <v>57</v>
      </c>
      <c r="W207" t="s">
        <v>58</v>
      </c>
      <c r="X207" s="15" t="s">
        <v>630</v>
      </c>
      <c r="Y207" s="15" t="s">
        <v>631</v>
      </c>
      <c r="Z207" s="15" t="s">
        <v>630</v>
      </c>
      <c r="AA207" s="15" t="s">
        <v>631</v>
      </c>
      <c r="AB207" s="15" t="s">
        <v>1906</v>
      </c>
      <c r="AC207" s="15" t="s">
        <v>1907</v>
      </c>
      <c r="AD207" s="15" t="s">
        <v>1908</v>
      </c>
      <c r="AE207" s="15" t="s">
        <v>637</v>
      </c>
      <c r="AF207" s="15" t="s">
        <v>63</v>
      </c>
      <c r="AG207" s="15" t="s">
        <v>1798</v>
      </c>
      <c r="AH207" s="15" t="s">
        <v>1909</v>
      </c>
    </row>
    <row r="208" spans="21:34">
      <c r="U208" t="str">
        <f t="shared" si="16"/>
        <v>Fayette Co Public Schools, KY</v>
      </c>
      <c r="V208" t="s">
        <v>57</v>
      </c>
      <c r="W208" t="s">
        <v>58</v>
      </c>
      <c r="X208" s="15" t="s">
        <v>630</v>
      </c>
      <c r="Y208" s="15" t="s">
        <v>631</v>
      </c>
      <c r="Z208" s="15" t="s">
        <v>630</v>
      </c>
      <c r="AA208" s="15" t="s">
        <v>631</v>
      </c>
      <c r="AB208" s="15" t="s">
        <v>1910</v>
      </c>
      <c r="AC208" s="15" t="s">
        <v>1911</v>
      </c>
      <c r="AD208" s="15" t="s">
        <v>1912</v>
      </c>
      <c r="AE208" s="15" t="s">
        <v>637</v>
      </c>
      <c r="AF208" s="15" t="s">
        <v>63</v>
      </c>
      <c r="AG208" s="15" t="s">
        <v>1755</v>
      </c>
      <c r="AH208" s="15" t="s">
        <v>1913</v>
      </c>
    </row>
    <row r="209" spans="21:34">
      <c r="U209" t="str">
        <f t="shared" si="16"/>
        <v>Fayette Co Public Schools, KY</v>
      </c>
      <c r="V209" t="s">
        <v>57</v>
      </c>
      <c r="W209" t="s">
        <v>58</v>
      </c>
      <c r="X209" s="15" t="s">
        <v>630</v>
      </c>
      <c r="Y209" s="15" t="s">
        <v>631</v>
      </c>
      <c r="Z209" s="15" t="s">
        <v>630</v>
      </c>
      <c r="AA209" s="15" t="s">
        <v>631</v>
      </c>
      <c r="AB209" s="15" t="s">
        <v>1914</v>
      </c>
      <c r="AC209" s="15" t="s">
        <v>1915</v>
      </c>
      <c r="AD209" s="15" t="s">
        <v>1916</v>
      </c>
      <c r="AE209" s="15" t="s">
        <v>637</v>
      </c>
      <c r="AF209" s="15" t="s">
        <v>63</v>
      </c>
      <c r="AG209" s="15" t="s">
        <v>1722</v>
      </c>
      <c r="AH209" s="15" t="s">
        <v>1917</v>
      </c>
    </row>
    <row r="210" spans="21:34">
      <c r="U210" t="str">
        <f t="shared" si="16"/>
        <v>Fleming Co SD, KY</v>
      </c>
      <c r="V210" t="s">
        <v>57</v>
      </c>
      <c r="W210" t="s">
        <v>58</v>
      </c>
      <c r="X210" s="15" t="s">
        <v>640</v>
      </c>
      <c r="Y210" s="15" t="s">
        <v>641</v>
      </c>
      <c r="Z210" s="15" t="s">
        <v>640</v>
      </c>
      <c r="AA210" s="15" t="s">
        <v>641</v>
      </c>
      <c r="AB210" s="15" t="s">
        <v>1918</v>
      </c>
      <c r="AC210" s="15" t="s">
        <v>1919</v>
      </c>
      <c r="AD210" s="15" t="s">
        <v>1920</v>
      </c>
      <c r="AE210" s="15" t="s">
        <v>1921</v>
      </c>
      <c r="AF210" s="15" t="s">
        <v>63</v>
      </c>
      <c r="AG210" s="15" t="s">
        <v>1922</v>
      </c>
      <c r="AH210" s="15" t="s">
        <v>1923</v>
      </c>
    </row>
    <row r="211" spans="21:34">
      <c r="U211" t="str">
        <f t="shared" si="16"/>
        <v>Fleming Co SD, KY</v>
      </c>
      <c r="V211" t="s">
        <v>57</v>
      </c>
      <c r="W211" t="s">
        <v>58</v>
      </c>
      <c r="X211" s="15" t="s">
        <v>640</v>
      </c>
      <c r="Y211" s="15" t="s">
        <v>641</v>
      </c>
      <c r="Z211" s="15" t="s">
        <v>640</v>
      </c>
      <c r="AA211" s="15" t="s">
        <v>641</v>
      </c>
      <c r="AB211" s="15" t="s">
        <v>1924</v>
      </c>
      <c r="AC211" s="15" t="s">
        <v>1925</v>
      </c>
      <c r="AD211" s="15" t="s">
        <v>1926</v>
      </c>
      <c r="AE211" s="15" t="s">
        <v>1927</v>
      </c>
      <c r="AF211" s="15" t="s">
        <v>63</v>
      </c>
      <c r="AG211" s="15" t="s">
        <v>1928</v>
      </c>
      <c r="AH211" s="15" t="e">
        <v>#N/A</v>
      </c>
    </row>
    <row r="212" spans="21:34">
      <c r="U212" t="str">
        <f t="shared" si="16"/>
        <v>Fleming Co SD, KY</v>
      </c>
      <c r="V212" t="s">
        <v>57</v>
      </c>
      <c r="W212" t="s">
        <v>58</v>
      </c>
      <c r="X212" s="15" t="s">
        <v>640</v>
      </c>
      <c r="Y212" s="15" t="s">
        <v>641</v>
      </c>
      <c r="Z212" s="15" t="s">
        <v>640</v>
      </c>
      <c r="AA212" s="15" t="s">
        <v>641</v>
      </c>
      <c r="AB212" s="15" t="s">
        <v>1929</v>
      </c>
      <c r="AC212" s="15" t="s">
        <v>1930</v>
      </c>
      <c r="AD212" s="15" t="s">
        <v>1931</v>
      </c>
      <c r="AE212" s="15" t="s">
        <v>649</v>
      </c>
      <c r="AF212" s="15" t="s">
        <v>63</v>
      </c>
      <c r="AG212" s="15" t="s">
        <v>650</v>
      </c>
      <c r="AH212" s="15" t="s">
        <v>1932</v>
      </c>
    </row>
    <row r="213" spans="21:34">
      <c r="U213" t="str">
        <f t="shared" si="16"/>
        <v>Fleming Co SD, KY</v>
      </c>
      <c r="V213" t="s">
        <v>57</v>
      </c>
      <c r="W213" t="s">
        <v>58</v>
      </c>
      <c r="X213" s="15" t="s">
        <v>640</v>
      </c>
      <c r="Y213" s="15" t="s">
        <v>641</v>
      </c>
      <c r="Z213" s="15" t="s">
        <v>640</v>
      </c>
      <c r="AA213" s="15" t="s">
        <v>641</v>
      </c>
      <c r="AB213" s="15" t="s">
        <v>1933</v>
      </c>
      <c r="AC213" s="15" t="s">
        <v>1934</v>
      </c>
      <c r="AD213" s="15" t="s">
        <v>1935</v>
      </c>
      <c r="AE213" s="15" t="s">
        <v>1936</v>
      </c>
      <c r="AF213" s="15" t="s">
        <v>63</v>
      </c>
      <c r="AG213" s="15" t="s">
        <v>1937</v>
      </c>
      <c r="AH213" s="15" t="e">
        <v>#N/A</v>
      </c>
    </row>
    <row r="214" spans="21:34">
      <c r="U214" t="str">
        <f t="shared" si="16"/>
        <v>Floyd Co SD, KY</v>
      </c>
      <c r="V214" t="s">
        <v>57</v>
      </c>
      <c r="W214" t="s">
        <v>58</v>
      </c>
      <c r="X214" s="15" t="s">
        <v>652</v>
      </c>
      <c r="Y214" s="15" t="s">
        <v>653</v>
      </c>
      <c r="Z214" s="15" t="s">
        <v>652</v>
      </c>
      <c r="AA214" s="15" t="s">
        <v>653</v>
      </c>
      <c r="AB214" s="15" t="s">
        <v>1938</v>
      </c>
      <c r="AC214" s="15" t="s">
        <v>1939</v>
      </c>
      <c r="AD214" s="15" t="s">
        <v>1940</v>
      </c>
      <c r="AE214" s="15" t="s">
        <v>1941</v>
      </c>
      <c r="AF214" s="15" t="s">
        <v>63</v>
      </c>
      <c r="AG214" s="15" t="s">
        <v>1942</v>
      </c>
      <c r="AH214" s="15" t="s">
        <v>1943</v>
      </c>
    </row>
    <row r="215" spans="21:34">
      <c r="U215" t="str">
        <f t="shared" si="16"/>
        <v>Floyd Co SD, KY</v>
      </c>
      <c r="V215" t="s">
        <v>57</v>
      </c>
      <c r="W215" t="s">
        <v>58</v>
      </c>
      <c r="X215" s="15" t="s">
        <v>652</v>
      </c>
      <c r="Y215" s="15" t="s">
        <v>653</v>
      </c>
      <c r="Z215" s="15" t="s">
        <v>652</v>
      </c>
      <c r="AA215" s="15" t="s">
        <v>653</v>
      </c>
      <c r="AB215" s="15" t="s">
        <v>1944</v>
      </c>
      <c r="AC215" s="15" t="s">
        <v>1945</v>
      </c>
      <c r="AD215" s="15" t="s">
        <v>1946</v>
      </c>
      <c r="AE215" s="15" t="s">
        <v>1947</v>
      </c>
      <c r="AF215" s="15" t="s">
        <v>63</v>
      </c>
      <c r="AG215" s="15" t="s">
        <v>1948</v>
      </c>
      <c r="AH215" s="15" t="s">
        <v>1949</v>
      </c>
    </row>
    <row r="216" spans="21:34">
      <c r="U216" t="str">
        <f t="shared" si="16"/>
        <v>Floyd Co SD, KY</v>
      </c>
      <c r="V216" t="s">
        <v>57</v>
      </c>
      <c r="W216" t="s">
        <v>58</v>
      </c>
      <c r="X216" s="15" t="s">
        <v>652</v>
      </c>
      <c r="Y216" s="15" t="s">
        <v>653</v>
      </c>
      <c r="Z216" s="15" t="s">
        <v>652</v>
      </c>
      <c r="AA216" s="15" t="s">
        <v>653</v>
      </c>
      <c r="AB216" s="15" t="s">
        <v>1950</v>
      </c>
      <c r="AC216" s="15" t="s">
        <v>1951</v>
      </c>
      <c r="AD216" s="15" t="s">
        <v>1952</v>
      </c>
      <c r="AE216" s="15" t="s">
        <v>659</v>
      </c>
      <c r="AF216" s="15" t="s">
        <v>63</v>
      </c>
      <c r="AG216" s="15" t="s">
        <v>660</v>
      </c>
      <c r="AH216" s="15" t="e">
        <v>#N/A</v>
      </c>
    </row>
    <row r="217" spans="21:34">
      <c r="U217" t="str">
        <f t="shared" si="16"/>
        <v>Floyd Co SD, KY</v>
      </c>
      <c r="V217" t="s">
        <v>57</v>
      </c>
      <c r="W217" t="s">
        <v>58</v>
      </c>
      <c r="X217" s="15" t="s">
        <v>652</v>
      </c>
      <c r="Y217" s="15" t="s">
        <v>653</v>
      </c>
      <c r="Z217" s="15" t="s">
        <v>652</v>
      </c>
      <c r="AA217" s="15" t="s">
        <v>653</v>
      </c>
      <c r="AB217" s="15" t="s">
        <v>1953</v>
      </c>
      <c r="AC217" s="15" t="s">
        <v>1954</v>
      </c>
      <c r="AD217" s="15" t="s">
        <v>1955</v>
      </c>
      <c r="AE217" s="15" t="s">
        <v>1956</v>
      </c>
      <c r="AF217" s="15" t="s">
        <v>63</v>
      </c>
      <c r="AG217" s="15" t="s">
        <v>1957</v>
      </c>
      <c r="AH217" s="15" t="s">
        <v>1958</v>
      </c>
    </row>
    <row r="218" spans="21:34">
      <c r="U218" t="str">
        <f t="shared" si="16"/>
        <v>Floyd Co SD, KY</v>
      </c>
      <c r="V218" t="s">
        <v>57</v>
      </c>
      <c r="W218" t="s">
        <v>58</v>
      </c>
      <c r="X218" s="15" t="s">
        <v>652</v>
      </c>
      <c r="Y218" s="15" t="s">
        <v>653</v>
      </c>
      <c r="Z218" s="15" t="s">
        <v>652</v>
      </c>
      <c r="AA218" s="15" t="s">
        <v>653</v>
      </c>
      <c r="AB218" s="15" t="s">
        <v>1959</v>
      </c>
      <c r="AC218" s="15" t="s">
        <v>1960</v>
      </c>
      <c r="AD218" s="15" t="s">
        <v>1961</v>
      </c>
      <c r="AE218" s="15" t="s">
        <v>1962</v>
      </c>
      <c r="AF218" s="15" t="s">
        <v>63</v>
      </c>
      <c r="AG218" s="15" t="s">
        <v>1963</v>
      </c>
      <c r="AH218" s="15" t="s">
        <v>1964</v>
      </c>
    </row>
    <row r="219" spans="21:34">
      <c r="U219" t="str">
        <f t="shared" si="16"/>
        <v>Floyd Co SD, KY</v>
      </c>
      <c r="V219" t="s">
        <v>57</v>
      </c>
      <c r="W219" t="s">
        <v>58</v>
      </c>
      <c r="X219" s="15" t="s">
        <v>652</v>
      </c>
      <c r="Y219" s="15" t="s">
        <v>653</v>
      </c>
      <c r="Z219" s="15" t="s">
        <v>652</v>
      </c>
      <c r="AA219" s="15" t="s">
        <v>653</v>
      </c>
      <c r="AB219" s="15" t="s">
        <v>1965</v>
      </c>
      <c r="AC219" s="15" t="s">
        <v>1966</v>
      </c>
      <c r="AD219" s="15" t="s">
        <v>1967</v>
      </c>
      <c r="AE219" s="15" t="s">
        <v>1968</v>
      </c>
      <c r="AF219" s="15" t="s">
        <v>63</v>
      </c>
      <c r="AG219" s="15" t="s">
        <v>1969</v>
      </c>
      <c r="AH219" s="15" t="s">
        <v>1970</v>
      </c>
    </row>
    <row r="220" spans="21:34">
      <c r="U220" t="str">
        <f t="shared" si="16"/>
        <v>Floyd Co SD, KY</v>
      </c>
      <c r="V220" t="s">
        <v>57</v>
      </c>
      <c r="W220" t="s">
        <v>58</v>
      </c>
      <c r="X220" s="15" t="s">
        <v>652</v>
      </c>
      <c r="Y220" s="15" t="s">
        <v>653</v>
      </c>
      <c r="Z220" s="15" t="s">
        <v>652</v>
      </c>
      <c r="AA220" s="15" t="s">
        <v>653</v>
      </c>
      <c r="AB220" s="15" t="s">
        <v>1971</v>
      </c>
      <c r="AC220" s="15" t="s">
        <v>1972</v>
      </c>
      <c r="AD220" s="15" t="s">
        <v>1973</v>
      </c>
      <c r="AE220" s="15" t="s">
        <v>1974</v>
      </c>
      <c r="AF220" s="15" t="s">
        <v>63</v>
      </c>
      <c r="AG220" s="15" t="s">
        <v>1975</v>
      </c>
      <c r="AH220" s="15" t="s">
        <v>1976</v>
      </c>
    </row>
    <row r="221" spans="21:34">
      <c r="U221" t="str">
        <f t="shared" si="16"/>
        <v>Fort Campbell Schools, KY</v>
      </c>
      <c r="V221" t="s">
        <v>57</v>
      </c>
      <c r="W221" t="s">
        <v>58</v>
      </c>
      <c r="X221" s="15" t="s">
        <v>662</v>
      </c>
      <c r="Y221" s="15" t="s">
        <v>663</v>
      </c>
      <c r="Z221" s="15" t="s">
        <v>662</v>
      </c>
      <c r="AA221" s="15" t="s">
        <v>663</v>
      </c>
      <c r="AB221" s="15" t="s">
        <v>1977</v>
      </c>
      <c r="AC221" s="15" t="s">
        <v>1978</v>
      </c>
      <c r="AD221" s="15" t="s">
        <v>1979</v>
      </c>
      <c r="AE221" s="15" t="s">
        <v>669</v>
      </c>
      <c r="AF221" s="15" t="s">
        <v>63</v>
      </c>
      <c r="AG221" s="15" t="s">
        <v>670</v>
      </c>
      <c r="AH221" s="15" t="s">
        <v>1980</v>
      </c>
    </row>
    <row r="222" spans="21:34">
      <c r="U222" t="str">
        <f t="shared" si="16"/>
        <v>Fort Campbell Schools, KY</v>
      </c>
      <c r="V222" t="s">
        <v>57</v>
      </c>
      <c r="W222" t="s">
        <v>58</v>
      </c>
      <c r="X222" s="15" t="s">
        <v>662</v>
      </c>
      <c r="Y222" s="15" t="s">
        <v>663</v>
      </c>
      <c r="Z222" s="15" t="s">
        <v>662</v>
      </c>
      <c r="AA222" s="15" t="s">
        <v>663</v>
      </c>
      <c r="AB222" s="15" t="s">
        <v>1981</v>
      </c>
      <c r="AC222" s="15" t="s">
        <v>1982</v>
      </c>
      <c r="AD222" s="15" t="s">
        <v>1983</v>
      </c>
      <c r="AE222" s="15" t="s">
        <v>669</v>
      </c>
      <c r="AF222" s="15" t="s">
        <v>63</v>
      </c>
      <c r="AG222" s="15" t="s">
        <v>670</v>
      </c>
      <c r="AH222" s="15" t="e">
        <v>#N/A</v>
      </c>
    </row>
    <row r="223" spans="21:34">
      <c r="U223" t="str">
        <f t="shared" si="16"/>
        <v>Fort Campbell Schools, KY</v>
      </c>
      <c r="V223" t="s">
        <v>57</v>
      </c>
      <c r="W223" t="s">
        <v>58</v>
      </c>
      <c r="X223" s="15" t="s">
        <v>662</v>
      </c>
      <c r="Y223" s="15" t="s">
        <v>663</v>
      </c>
      <c r="Z223" s="15" t="s">
        <v>662</v>
      </c>
      <c r="AA223" s="15" t="s">
        <v>663</v>
      </c>
      <c r="AB223" s="15" t="s">
        <v>1984</v>
      </c>
      <c r="AC223" s="15" t="s">
        <v>1985</v>
      </c>
      <c r="AD223" s="15" t="s">
        <v>1986</v>
      </c>
      <c r="AE223" s="15" t="s">
        <v>669</v>
      </c>
      <c r="AF223" s="15" t="s">
        <v>63</v>
      </c>
      <c r="AG223" s="15" t="s">
        <v>670</v>
      </c>
      <c r="AH223" s="15" t="s">
        <v>1987</v>
      </c>
    </row>
    <row r="224" spans="21:34">
      <c r="U224" t="str">
        <f t="shared" si="16"/>
        <v>Fort Campbell Schools, KY</v>
      </c>
      <c r="V224" t="s">
        <v>57</v>
      </c>
      <c r="W224" t="s">
        <v>58</v>
      </c>
      <c r="X224" s="15" t="s">
        <v>662</v>
      </c>
      <c r="Y224" s="15" t="s">
        <v>663</v>
      </c>
      <c r="Z224" s="15" t="s">
        <v>662</v>
      </c>
      <c r="AA224" s="15" t="s">
        <v>663</v>
      </c>
      <c r="AB224" s="15" t="s">
        <v>1988</v>
      </c>
      <c r="AC224" s="15" t="s">
        <v>1989</v>
      </c>
      <c r="AD224" s="15" t="s">
        <v>1990</v>
      </c>
      <c r="AE224" s="15" t="s">
        <v>669</v>
      </c>
      <c r="AF224" s="15" t="s">
        <v>63</v>
      </c>
      <c r="AG224" s="15" t="s">
        <v>670</v>
      </c>
      <c r="AH224" s="15" t="s">
        <v>1991</v>
      </c>
    </row>
    <row r="225" spans="21:34">
      <c r="U225" t="str">
        <f t="shared" si="16"/>
        <v>Frankfort ISD, KY</v>
      </c>
      <c r="V225" t="s">
        <v>57</v>
      </c>
      <c r="W225" t="s">
        <v>58</v>
      </c>
      <c r="X225" s="15" t="s">
        <v>672</v>
      </c>
      <c r="Y225" s="15" t="s">
        <v>673</v>
      </c>
      <c r="Z225" s="15" t="s">
        <v>672</v>
      </c>
      <c r="AA225" s="15" t="s">
        <v>673</v>
      </c>
      <c r="AB225" s="15" t="s">
        <v>1992</v>
      </c>
      <c r="AC225" s="15" t="s">
        <v>1993</v>
      </c>
      <c r="AD225" s="15" t="s">
        <v>1994</v>
      </c>
      <c r="AE225" s="15" t="s">
        <v>681</v>
      </c>
      <c r="AF225" s="15" t="s">
        <v>63</v>
      </c>
      <c r="AG225" s="15" t="s">
        <v>682</v>
      </c>
      <c r="AH225" s="15" t="s">
        <v>1995</v>
      </c>
    </row>
    <row r="226" spans="21:34">
      <c r="U226" t="str">
        <f t="shared" si="16"/>
        <v>Franklin Co PSD, KY</v>
      </c>
      <c r="V226" t="s">
        <v>57</v>
      </c>
      <c r="W226" t="s">
        <v>58</v>
      </c>
      <c r="X226" s="15" t="s">
        <v>684</v>
      </c>
      <c r="Y226" s="15" t="s">
        <v>685</v>
      </c>
      <c r="Z226" s="15" t="s">
        <v>684</v>
      </c>
      <c r="AA226" s="15" t="s">
        <v>685</v>
      </c>
      <c r="AB226" s="15" t="s">
        <v>1996</v>
      </c>
      <c r="AC226" s="15" t="s">
        <v>1997</v>
      </c>
      <c r="AD226" s="15" t="s">
        <v>1998</v>
      </c>
      <c r="AE226" s="15" t="s">
        <v>681</v>
      </c>
      <c r="AF226" s="15" t="s">
        <v>63</v>
      </c>
      <c r="AG226" s="15" t="s">
        <v>682</v>
      </c>
      <c r="AH226" s="15" t="s">
        <v>1999</v>
      </c>
    </row>
    <row r="227" spans="21:34">
      <c r="U227" t="str">
        <f t="shared" si="16"/>
        <v>Franklin Co PSD, KY</v>
      </c>
      <c r="V227" t="s">
        <v>57</v>
      </c>
      <c r="W227" t="s">
        <v>58</v>
      </c>
      <c r="X227" s="15" t="s">
        <v>684</v>
      </c>
      <c r="Y227" s="15" t="s">
        <v>685</v>
      </c>
      <c r="Z227" s="15" t="s">
        <v>684</v>
      </c>
      <c r="AA227" s="15" t="s">
        <v>685</v>
      </c>
      <c r="AB227" s="15" t="s">
        <v>2000</v>
      </c>
      <c r="AC227" s="15" t="s">
        <v>2001</v>
      </c>
      <c r="AD227" s="15" t="s">
        <v>2002</v>
      </c>
      <c r="AE227" s="15" t="s">
        <v>681</v>
      </c>
      <c r="AF227" s="15" t="s">
        <v>63</v>
      </c>
      <c r="AG227" s="15" t="s">
        <v>682</v>
      </c>
      <c r="AH227" s="15" t="s">
        <v>2003</v>
      </c>
    </row>
    <row r="228" spans="21:34">
      <c r="U228" t="str">
        <f t="shared" si="16"/>
        <v>Franklin Co PSD, KY</v>
      </c>
      <c r="V228" t="s">
        <v>57</v>
      </c>
      <c r="W228" t="s">
        <v>58</v>
      </c>
      <c r="X228" s="15" t="s">
        <v>684</v>
      </c>
      <c r="Y228" s="15" t="s">
        <v>685</v>
      </c>
      <c r="Z228" s="15" t="s">
        <v>684</v>
      </c>
      <c r="AA228" s="15" t="s">
        <v>685</v>
      </c>
      <c r="AB228" s="15" t="s">
        <v>2004</v>
      </c>
      <c r="AC228" s="15" t="s">
        <v>2005</v>
      </c>
      <c r="AD228" s="15" t="s">
        <v>2006</v>
      </c>
      <c r="AE228" s="15" t="s">
        <v>681</v>
      </c>
      <c r="AF228" s="15" t="s">
        <v>63</v>
      </c>
      <c r="AG228" s="15" t="s">
        <v>682</v>
      </c>
      <c r="AH228" s="15" t="s">
        <v>2007</v>
      </c>
    </row>
    <row r="229" spans="21:34">
      <c r="U229" t="str">
        <f t="shared" si="16"/>
        <v>Franklin Co PSD, KY</v>
      </c>
      <c r="V229" t="s">
        <v>57</v>
      </c>
      <c r="W229" t="s">
        <v>58</v>
      </c>
      <c r="X229" s="15" t="s">
        <v>684</v>
      </c>
      <c r="Y229" s="15" t="s">
        <v>685</v>
      </c>
      <c r="Z229" s="15" t="s">
        <v>684</v>
      </c>
      <c r="AA229" s="15" t="s">
        <v>685</v>
      </c>
      <c r="AB229" s="15" t="s">
        <v>2008</v>
      </c>
      <c r="AC229" s="15" t="s">
        <v>2009</v>
      </c>
      <c r="AD229" s="15" t="s">
        <v>2010</v>
      </c>
      <c r="AE229" s="15" t="s">
        <v>681</v>
      </c>
      <c r="AF229" s="15" t="s">
        <v>63</v>
      </c>
      <c r="AG229" s="15" t="s">
        <v>682</v>
      </c>
      <c r="AH229" s="15" t="s">
        <v>2011</v>
      </c>
    </row>
    <row r="230" spans="21:34">
      <c r="U230" t="str">
        <f t="shared" si="16"/>
        <v>Ft Knox Cmty Schools, KY</v>
      </c>
      <c r="V230" t="s">
        <v>57</v>
      </c>
      <c r="W230" t="s">
        <v>58</v>
      </c>
      <c r="X230" s="15" t="s">
        <v>694</v>
      </c>
      <c r="Y230" s="15" t="s">
        <v>695</v>
      </c>
      <c r="Z230" s="15" t="s">
        <v>694</v>
      </c>
      <c r="AA230" s="15" t="s">
        <v>695</v>
      </c>
      <c r="AB230" s="15" t="s">
        <v>2012</v>
      </c>
      <c r="AC230" s="15" t="s">
        <v>2013</v>
      </c>
      <c r="AD230" s="15" t="s">
        <v>2014</v>
      </c>
      <c r="AE230" s="15" t="s">
        <v>700</v>
      </c>
      <c r="AF230" s="15" t="s">
        <v>63</v>
      </c>
      <c r="AG230" s="15" t="s">
        <v>701</v>
      </c>
      <c r="AH230" s="15" t="e">
        <v>#N/A</v>
      </c>
    </row>
    <row r="231" spans="21:34">
      <c r="U231" t="str">
        <f t="shared" si="16"/>
        <v>Ft Knox Cmty Schools, KY</v>
      </c>
      <c r="V231" t="s">
        <v>57</v>
      </c>
      <c r="W231" t="s">
        <v>58</v>
      </c>
      <c r="X231" s="15" t="s">
        <v>694</v>
      </c>
      <c r="Y231" s="15" t="s">
        <v>695</v>
      </c>
      <c r="Z231" s="15" t="s">
        <v>694</v>
      </c>
      <c r="AA231" s="15" t="s">
        <v>695</v>
      </c>
      <c r="AB231" s="15" t="s">
        <v>2015</v>
      </c>
      <c r="AC231" s="15" t="s">
        <v>2016</v>
      </c>
      <c r="AD231" s="15" t="s">
        <v>2017</v>
      </c>
      <c r="AE231" s="15" t="s">
        <v>700</v>
      </c>
      <c r="AF231" s="15" t="s">
        <v>63</v>
      </c>
      <c r="AG231" s="15" t="s">
        <v>701</v>
      </c>
      <c r="AH231" s="15" t="s">
        <v>2018</v>
      </c>
    </row>
    <row r="232" spans="21:34">
      <c r="U232" t="str">
        <f t="shared" si="16"/>
        <v>Ft Thomas ISD, KY</v>
      </c>
      <c r="V232" t="s">
        <v>57</v>
      </c>
      <c r="W232" t="s">
        <v>58</v>
      </c>
      <c r="X232" s="15" t="s">
        <v>702</v>
      </c>
      <c r="Y232" s="15" t="s">
        <v>703</v>
      </c>
      <c r="Z232" s="15" t="s">
        <v>702</v>
      </c>
      <c r="AA232" s="15" t="s">
        <v>703</v>
      </c>
      <c r="AB232" s="15" t="s">
        <v>2019</v>
      </c>
      <c r="AC232" s="15" t="s">
        <v>2020</v>
      </c>
      <c r="AD232" t="s">
        <v>2021</v>
      </c>
      <c r="AE232" s="15" t="s">
        <v>709</v>
      </c>
      <c r="AF232" s="15" t="s">
        <v>63</v>
      </c>
      <c r="AG232" s="15" t="s">
        <v>710</v>
      </c>
      <c r="AH232" t="s">
        <v>2022</v>
      </c>
    </row>
    <row r="233" spans="21:34">
      <c r="U233" t="str">
        <f t="shared" si="16"/>
        <v>Ft Thomas ISD, KY</v>
      </c>
      <c r="V233" t="s">
        <v>57</v>
      </c>
      <c r="W233" t="s">
        <v>58</v>
      </c>
      <c r="X233" s="15" t="s">
        <v>702</v>
      </c>
      <c r="Y233" s="15" t="s">
        <v>703</v>
      </c>
      <c r="Z233" s="15" t="s">
        <v>702</v>
      </c>
      <c r="AA233" s="15" t="s">
        <v>703</v>
      </c>
      <c r="AB233" s="15" t="s">
        <v>2023</v>
      </c>
      <c r="AC233" s="15" t="s">
        <v>2024</v>
      </c>
      <c r="AD233" s="15" t="s">
        <v>2025</v>
      </c>
      <c r="AE233" s="15" t="s">
        <v>709</v>
      </c>
      <c r="AF233" s="15" t="s">
        <v>63</v>
      </c>
      <c r="AG233" s="15" t="s">
        <v>710</v>
      </c>
      <c r="AH233" s="15" t="s">
        <v>2026</v>
      </c>
    </row>
    <row r="234" spans="21:34">
      <c r="U234" t="str">
        <f t="shared" si="16"/>
        <v>Ft Thomas ISD, KY</v>
      </c>
      <c r="V234" t="s">
        <v>57</v>
      </c>
      <c r="W234" t="s">
        <v>58</v>
      </c>
      <c r="X234" s="15" t="s">
        <v>702</v>
      </c>
      <c r="Y234" s="15" t="s">
        <v>703</v>
      </c>
      <c r="Z234" s="15" t="s">
        <v>702</v>
      </c>
      <c r="AA234" s="15" t="s">
        <v>703</v>
      </c>
      <c r="AB234" s="15" t="s">
        <v>2027</v>
      </c>
      <c r="AC234" s="15" t="s">
        <v>2028</v>
      </c>
      <c r="AD234" s="15" t="s">
        <v>2029</v>
      </c>
      <c r="AE234" s="15" t="s">
        <v>709</v>
      </c>
      <c r="AF234" s="15" t="s">
        <v>63</v>
      </c>
      <c r="AG234" s="15" t="s">
        <v>710</v>
      </c>
      <c r="AH234" s="15" t="s">
        <v>2030</v>
      </c>
    </row>
    <row r="235" spans="21:34">
      <c r="U235" t="str">
        <f t="shared" si="16"/>
        <v>Fulton Co SD, KY</v>
      </c>
      <c r="V235" t="s">
        <v>57</v>
      </c>
      <c r="W235" t="s">
        <v>58</v>
      </c>
      <c r="X235" s="15" t="s">
        <v>712</v>
      </c>
      <c r="Y235" s="15" t="s">
        <v>713</v>
      </c>
      <c r="Z235" s="15" t="s">
        <v>712</v>
      </c>
      <c r="AA235" s="15" t="s">
        <v>713</v>
      </c>
      <c r="AB235" s="15" t="s">
        <v>2031</v>
      </c>
      <c r="AC235" s="15" t="s">
        <v>2032</v>
      </c>
      <c r="AD235" s="15" t="s">
        <v>2033</v>
      </c>
      <c r="AE235" s="15" t="s">
        <v>718</v>
      </c>
      <c r="AF235" s="15" t="s">
        <v>63</v>
      </c>
      <c r="AG235" s="15" t="s">
        <v>719</v>
      </c>
      <c r="AH235" s="15" t="s">
        <v>2034</v>
      </c>
    </row>
    <row r="236" spans="21:34">
      <c r="U236" t="str">
        <f t="shared" si="16"/>
        <v>Fulton ISD, KY</v>
      </c>
      <c r="V236" t="s">
        <v>57</v>
      </c>
      <c r="W236" t="s">
        <v>58</v>
      </c>
      <c r="X236" s="15" t="s">
        <v>721</v>
      </c>
      <c r="Y236" s="15" t="s">
        <v>722</v>
      </c>
      <c r="Z236" s="15" t="s">
        <v>721</v>
      </c>
      <c r="AA236" s="15" t="s">
        <v>722</v>
      </c>
      <c r="AB236" s="15" t="s">
        <v>2035</v>
      </c>
      <c r="AC236" s="15" t="s">
        <v>2036</v>
      </c>
      <c r="AD236" s="15" t="s">
        <v>2037</v>
      </c>
      <c r="AE236" s="15" t="s">
        <v>730</v>
      </c>
      <c r="AF236" s="15" t="s">
        <v>63</v>
      </c>
      <c r="AG236" s="15" t="s">
        <v>731</v>
      </c>
      <c r="AH236" s="15" t="s">
        <v>2038</v>
      </c>
    </row>
    <row r="237" spans="21:34">
      <c r="U237" t="str">
        <f t="shared" si="16"/>
        <v>Gallatin Co SD, KY</v>
      </c>
      <c r="V237" t="s">
        <v>57</v>
      </c>
      <c r="W237" t="s">
        <v>58</v>
      </c>
      <c r="X237" s="15" t="s">
        <v>733</v>
      </c>
      <c r="Y237" s="15" t="s">
        <v>734</v>
      </c>
      <c r="Z237" s="15" t="s">
        <v>733</v>
      </c>
      <c r="AA237" s="15" t="s">
        <v>734</v>
      </c>
      <c r="AB237" s="15" t="s">
        <v>2039</v>
      </c>
      <c r="AC237" s="15" t="s">
        <v>2040</v>
      </c>
      <c r="AD237" s="15" t="s">
        <v>2041</v>
      </c>
      <c r="AE237" s="15" t="s">
        <v>742</v>
      </c>
      <c r="AF237" s="15" t="s">
        <v>63</v>
      </c>
      <c r="AG237" s="15" t="s">
        <v>743</v>
      </c>
      <c r="AH237" s="15" t="s">
        <v>2042</v>
      </c>
    </row>
    <row r="238" spans="21:34">
      <c r="U238" t="str">
        <f t="shared" si="16"/>
        <v>Garrard Co SD, KY</v>
      </c>
      <c r="V238" t="s">
        <v>57</v>
      </c>
      <c r="W238" t="s">
        <v>58</v>
      </c>
      <c r="X238" s="15" t="s">
        <v>745</v>
      </c>
      <c r="Y238" s="15" t="s">
        <v>746</v>
      </c>
      <c r="Z238" s="15" t="s">
        <v>745</v>
      </c>
      <c r="AA238" s="15" t="s">
        <v>746</v>
      </c>
      <c r="AB238" s="15" t="s">
        <v>2043</v>
      </c>
      <c r="AC238" s="15" t="s">
        <v>2044</v>
      </c>
      <c r="AD238" s="15" t="s">
        <v>2045</v>
      </c>
      <c r="AE238" s="15" t="s">
        <v>751</v>
      </c>
      <c r="AF238" s="15" t="s">
        <v>63</v>
      </c>
      <c r="AG238" s="15" t="s">
        <v>752</v>
      </c>
      <c r="AH238" s="15" t="s">
        <v>2046</v>
      </c>
    </row>
    <row r="239" spans="21:34">
      <c r="U239" t="str">
        <f t="shared" si="16"/>
        <v>Garrard Co SD, KY</v>
      </c>
      <c r="V239" t="s">
        <v>57</v>
      </c>
      <c r="W239" t="s">
        <v>58</v>
      </c>
      <c r="X239" s="15" t="s">
        <v>745</v>
      </c>
      <c r="Y239" s="15" t="s">
        <v>746</v>
      </c>
      <c r="Z239" s="15" t="s">
        <v>745</v>
      </c>
      <c r="AA239" s="15" t="s">
        <v>746</v>
      </c>
      <c r="AB239" s="15" t="s">
        <v>2047</v>
      </c>
      <c r="AC239" s="15" t="s">
        <v>2048</v>
      </c>
      <c r="AD239" s="15" t="s">
        <v>2049</v>
      </c>
      <c r="AE239" s="15" t="s">
        <v>751</v>
      </c>
      <c r="AF239" s="15" t="s">
        <v>63</v>
      </c>
      <c r="AG239" s="15" t="s">
        <v>752</v>
      </c>
      <c r="AH239" s="15" t="s">
        <v>2050</v>
      </c>
    </row>
    <row r="240" spans="21:34">
      <c r="U240" t="str">
        <f t="shared" si="16"/>
        <v>Garrard Co SD, KY</v>
      </c>
      <c r="V240" t="s">
        <v>57</v>
      </c>
      <c r="W240" t="s">
        <v>58</v>
      </c>
      <c r="X240" s="15" t="s">
        <v>745</v>
      </c>
      <c r="Y240" s="15" t="s">
        <v>746</v>
      </c>
      <c r="Z240" s="15" t="s">
        <v>745</v>
      </c>
      <c r="AA240" s="15" t="s">
        <v>746</v>
      </c>
      <c r="AB240" s="15" t="s">
        <v>2051</v>
      </c>
      <c r="AC240" s="15" t="s">
        <v>2052</v>
      </c>
      <c r="AD240" s="15" t="s">
        <v>2053</v>
      </c>
      <c r="AE240" s="15" t="s">
        <v>2054</v>
      </c>
      <c r="AF240" s="15" t="s">
        <v>63</v>
      </c>
      <c r="AG240" s="15" t="s">
        <v>2055</v>
      </c>
      <c r="AH240" s="15" t="s">
        <v>2056</v>
      </c>
    </row>
    <row r="241" spans="21:34">
      <c r="U241" t="str">
        <f t="shared" si="16"/>
        <v>Glasgow ISD, KY</v>
      </c>
      <c r="V241" t="s">
        <v>57</v>
      </c>
      <c r="W241" t="s">
        <v>58</v>
      </c>
      <c r="X241" s="15" t="s">
        <v>754</v>
      </c>
      <c r="Y241" s="15" t="s">
        <v>755</v>
      </c>
      <c r="Z241" s="15" t="s">
        <v>754</v>
      </c>
      <c r="AA241" s="15" t="s">
        <v>755</v>
      </c>
      <c r="AB241" s="15" t="s">
        <v>2057</v>
      </c>
      <c r="AC241" s="15" t="s">
        <v>1498</v>
      </c>
      <c r="AD241" s="15" t="s">
        <v>2058</v>
      </c>
      <c r="AE241" s="15" t="s">
        <v>155</v>
      </c>
      <c r="AF241" s="15" t="s">
        <v>63</v>
      </c>
      <c r="AG241" s="15" t="s">
        <v>156</v>
      </c>
      <c r="AH241" s="15" t="s">
        <v>2059</v>
      </c>
    </row>
    <row r="242" spans="21:34">
      <c r="U242" t="str">
        <f t="shared" si="16"/>
        <v>Glasgow ISD, KY</v>
      </c>
      <c r="V242" t="s">
        <v>57</v>
      </c>
      <c r="W242" t="s">
        <v>58</v>
      </c>
      <c r="X242" s="15" t="s">
        <v>754</v>
      </c>
      <c r="Y242" s="15" t="s">
        <v>755</v>
      </c>
      <c r="Z242" s="15" t="s">
        <v>754</v>
      </c>
      <c r="AA242" s="15" t="s">
        <v>755</v>
      </c>
      <c r="AB242" s="15" t="s">
        <v>2060</v>
      </c>
      <c r="AC242" s="15" t="s">
        <v>2061</v>
      </c>
      <c r="AD242" s="15" t="s">
        <v>2062</v>
      </c>
      <c r="AE242" s="15" t="s">
        <v>155</v>
      </c>
      <c r="AF242" s="15" t="s">
        <v>63</v>
      </c>
      <c r="AG242" s="15" t="s">
        <v>156</v>
      </c>
      <c r="AH242" s="15" t="s">
        <v>2063</v>
      </c>
    </row>
    <row r="243" spans="21:34">
      <c r="U243" t="str">
        <f t="shared" si="16"/>
        <v>Grant Co SD, KY</v>
      </c>
      <c r="V243" t="s">
        <v>57</v>
      </c>
      <c r="W243" t="s">
        <v>58</v>
      </c>
      <c r="X243" s="15" t="s">
        <v>763</v>
      </c>
      <c r="Y243" s="15" t="s">
        <v>764</v>
      </c>
      <c r="Z243" s="15" t="s">
        <v>763</v>
      </c>
      <c r="AA243" s="15" t="s">
        <v>764</v>
      </c>
      <c r="AB243" s="15" t="s">
        <v>2064</v>
      </c>
      <c r="AC243" s="15" t="s">
        <v>2065</v>
      </c>
      <c r="AD243" s="15" t="s">
        <v>2066</v>
      </c>
      <c r="AE243" s="15" t="s">
        <v>2067</v>
      </c>
      <c r="AF243" s="15" t="s">
        <v>63</v>
      </c>
      <c r="AG243" s="15" t="s">
        <v>2068</v>
      </c>
      <c r="AH243" s="15" t="s">
        <v>2069</v>
      </c>
    </row>
    <row r="244" spans="21:34">
      <c r="U244" t="str">
        <f t="shared" si="16"/>
        <v>Grant Co SD, KY</v>
      </c>
      <c r="V244" t="s">
        <v>57</v>
      </c>
      <c r="W244" t="s">
        <v>58</v>
      </c>
      <c r="X244" s="15" t="s">
        <v>763</v>
      </c>
      <c r="Y244" s="15" t="s">
        <v>764</v>
      </c>
      <c r="Z244" s="15" t="s">
        <v>763</v>
      </c>
      <c r="AA244" s="15" t="s">
        <v>764</v>
      </c>
      <c r="AB244" s="15" t="s">
        <v>2070</v>
      </c>
      <c r="AC244" s="15" t="s">
        <v>2071</v>
      </c>
      <c r="AD244" s="15" t="s">
        <v>2072</v>
      </c>
      <c r="AE244" s="15" t="s">
        <v>2067</v>
      </c>
      <c r="AF244" s="15" t="s">
        <v>63</v>
      </c>
      <c r="AG244" s="15" t="s">
        <v>2068</v>
      </c>
      <c r="AH244" s="15" t="s">
        <v>2073</v>
      </c>
    </row>
    <row r="245" spans="21:34">
      <c r="U245" t="str">
        <f t="shared" si="16"/>
        <v>Grant Co SD, KY</v>
      </c>
      <c r="V245" t="s">
        <v>57</v>
      </c>
      <c r="W245" t="s">
        <v>58</v>
      </c>
      <c r="X245" s="15" t="s">
        <v>763</v>
      </c>
      <c r="Y245" s="15" t="s">
        <v>764</v>
      </c>
      <c r="Z245" s="15" t="s">
        <v>763</v>
      </c>
      <c r="AA245" s="15" t="s">
        <v>764</v>
      </c>
      <c r="AB245" s="15" t="s">
        <v>2074</v>
      </c>
      <c r="AC245" s="15" t="s">
        <v>2075</v>
      </c>
      <c r="AD245" s="15" t="s">
        <v>2076</v>
      </c>
      <c r="AE245" s="15" t="s">
        <v>772</v>
      </c>
      <c r="AF245" s="15" t="s">
        <v>63</v>
      </c>
      <c r="AG245" s="15" t="s">
        <v>773</v>
      </c>
      <c r="AH245" s="15" t="s">
        <v>2077</v>
      </c>
    </row>
    <row r="246" spans="21:34">
      <c r="U246" t="str">
        <f t="shared" si="16"/>
        <v>Grant Co SD, KY</v>
      </c>
      <c r="V246" t="s">
        <v>57</v>
      </c>
      <c r="W246" t="s">
        <v>58</v>
      </c>
      <c r="X246" s="15" t="s">
        <v>763</v>
      </c>
      <c r="Y246" s="15" t="s">
        <v>764</v>
      </c>
      <c r="Z246" s="15" t="s">
        <v>763</v>
      </c>
      <c r="AA246" s="15" t="s">
        <v>764</v>
      </c>
      <c r="AB246" s="15" t="s">
        <v>2078</v>
      </c>
      <c r="AC246" s="15" t="s">
        <v>2079</v>
      </c>
      <c r="AD246" s="15" t="s">
        <v>2080</v>
      </c>
      <c r="AE246" s="15" t="s">
        <v>2067</v>
      </c>
      <c r="AF246" s="15" t="s">
        <v>63</v>
      </c>
      <c r="AG246" s="15" t="s">
        <v>2068</v>
      </c>
      <c r="AH246" s="15" t="s">
        <v>2081</v>
      </c>
    </row>
    <row r="247" spans="21:34">
      <c r="U247" t="str">
        <f t="shared" si="16"/>
        <v>Graves Co SD, KY</v>
      </c>
      <c r="V247" t="s">
        <v>57</v>
      </c>
      <c r="W247" t="s">
        <v>58</v>
      </c>
      <c r="X247" s="15" t="s">
        <v>775</v>
      </c>
      <c r="Y247" s="15" t="s">
        <v>776</v>
      </c>
      <c r="Z247" s="15" t="s">
        <v>775</v>
      </c>
      <c r="AA247" s="15" t="s">
        <v>776</v>
      </c>
      <c r="AB247" s="15" t="s">
        <v>2082</v>
      </c>
      <c r="AC247" s="15" t="s">
        <v>2083</v>
      </c>
      <c r="AD247" s="15" t="s">
        <v>2084</v>
      </c>
      <c r="AE247" s="15" t="s">
        <v>782</v>
      </c>
      <c r="AF247" s="15" t="s">
        <v>63</v>
      </c>
      <c r="AG247" s="15" t="s">
        <v>783</v>
      </c>
      <c r="AH247" s="15" t="s">
        <v>2085</v>
      </c>
    </row>
    <row r="248" spans="21:34">
      <c r="U248" t="str">
        <f t="shared" si="16"/>
        <v>Graves Co SD, KY</v>
      </c>
      <c r="V248" t="s">
        <v>57</v>
      </c>
      <c r="W248" t="s">
        <v>58</v>
      </c>
      <c r="X248" s="15" t="s">
        <v>775</v>
      </c>
      <c r="Y248" s="15" t="s">
        <v>776</v>
      </c>
      <c r="Z248" s="15" t="s">
        <v>775</v>
      </c>
      <c r="AA248" s="15" t="s">
        <v>776</v>
      </c>
      <c r="AB248" s="15" t="s">
        <v>2086</v>
      </c>
      <c r="AC248" s="15" t="s">
        <v>2087</v>
      </c>
      <c r="AD248" s="15" t="s">
        <v>2088</v>
      </c>
      <c r="AE248" s="15" t="s">
        <v>2089</v>
      </c>
      <c r="AF248" s="15" t="s">
        <v>63</v>
      </c>
      <c r="AG248" s="15" t="s">
        <v>2090</v>
      </c>
      <c r="AH248" s="15" t="s">
        <v>2091</v>
      </c>
    </row>
    <row r="249" spans="21:34">
      <c r="U249" t="str">
        <f t="shared" si="16"/>
        <v>Graves Co SD, KY</v>
      </c>
      <c r="V249" t="s">
        <v>57</v>
      </c>
      <c r="W249" t="s">
        <v>58</v>
      </c>
      <c r="X249" s="15" t="s">
        <v>775</v>
      </c>
      <c r="Y249" s="15" t="s">
        <v>776</v>
      </c>
      <c r="Z249" s="15" t="s">
        <v>775</v>
      </c>
      <c r="AA249" s="15" t="s">
        <v>776</v>
      </c>
      <c r="AB249" s="15" t="s">
        <v>2092</v>
      </c>
      <c r="AC249" s="15" t="s">
        <v>2093</v>
      </c>
      <c r="AD249" s="15" t="s">
        <v>2094</v>
      </c>
      <c r="AE249" s="15" t="s">
        <v>782</v>
      </c>
      <c r="AF249" s="15" t="s">
        <v>63</v>
      </c>
      <c r="AG249" s="15" t="s">
        <v>783</v>
      </c>
      <c r="AH249" s="15" t="s">
        <v>2095</v>
      </c>
    </row>
    <row r="250" spans="21:34">
      <c r="U250" t="str">
        <f t="shared" si="16"/>
        <v>Graves Co SD, KY</v>
      </c>
      <c r="V250" t="s">
        <v>57</v>
      </c>
      <c r="W250" t="s">
        <v>58</v>
      </c>
      <c r="X250" s="15" t="s">
        <v>775</v>
      </c>
      <c r="Y250" s="15" t="s">
        <v>776</v>
      </c>
      <c r="Z250" s="15" t="s">
        <v>775</v>
      </c>
      <c r="AA250" s="15" t="s">
        <v>776</v>
      </c>
      <c r="AB250" s="15" t="s">
        <v>2096</v>
      </c>
      <c r="AC250" s="15" t="s">
        <v>2097</v>
      </c>
      <c r="AD250" s="15" t="s">
        <v>2098</v>
      </c>
      <c r="AE250" s="15" t="s">
        <v>782</v>
      </c>
      <c r="AF250" s="15" t="s">
        <v>63</v>
      </c>
      <c r="AG250" s="15" t="s">
        <v>783</v>
      </c>
      <c r="AH250" s="15" t="s">
        <v>2099</v>
      </c>
    </row>
    <row r="251" spans="21:34">
      <c r="U251" t="str">
        <f t="shared" si="16"/>
        <v>Graves Co SD, KY</v>
      </c>
      <c r="V251" t="s">
        <v>57</v>
      </c>
      <c r="W251" t="s">
        <v>58</v>
      </c>
      <c r="X251" s="15" t="s">
        <v>775</v>
      </c>
      <c r="Y251" s="15" t="s">
        <v>776</v>
      </c>
      <c r="Z251" s="15" t="s">
        <v>775</v>
      </c>
      <c r="AA251" s="15" t="s">
        <v>776</v>
      </c>
      <c r="AB251" s="15" t="s">
        <v>2100</v>
      </c>
      <c r="AC251" s="15" t="s">
        <v>2101</v>
      </c>
      <c r="AD251" s="15" t="s">
        <v>2102</v>
      </c>
      <c r="AE251" s="15" t="s">
        <v>2103</v>
      </c>
      <c r="AF251" s="15" t="s">
        <v>63</v>
      </c>
      <c r="AG251" s="15" t="s">
        <v>2104</v>
      </c>
      <c r="AH251" s="15" t="s">
        <v>2105</v>
      </c>
    </row>
    <row r="252" spans="21:34">
      <c r="U252" t="str">
        <f t="shared" si="16"/>
        <v>Graves Co SD, KY</v>
      </c>
      <c r="V252" t="s">
        <v>57</v>
      </c>
      <c r="W252" t="s">
        <v>58</v>
      </c>
      <c r="X252" s="15" t="s">
        <v>775</v>
      </c>
      <c r="Y252" s="15" t="s">
        <v>776</v>
      </c>
      <c r="Z252" s="15" t="s">
        <v>775</v>
      </c>
      <c r="AA252" s="15" t="s">
        <v>776</v>
      </c>
      <c r="AB252" s="15" t="s">
        <v>2106</v>
      </c>
      <c r="AC252" s="15" t="s">
        <v>2107</v>
      </c>
      <c r="AD252" s="15" t="s">
        <v>2108</v>
      </c>
      <c r="AE252" s="15" t="s">
        <v>2109</v>
      </c>
      <c r="AF252" s="15" t="s">
        <v>63</v>
      </c>
      <c r="AG252" s="15" t="s">
        <v>2110</v>
      </c>
      <c r="AH252" s="15" t="s">
        <v>2111</v>
      </c>
    </row>
    <row r="253" spans="21:34">
      <c r="U253" t="str">
        <f t="shared" si="16"/>
        <v>Grayson Co SD, KY</v>
      </c>
      <c r="V253" t="s">
        <v>57</v>
      </c>
      <c r="W253" t="s">
        <v>58</v>
      </c>
      <c r="X253" s="15" t="s">
        <v>785</v>
      </c>
      <c r="Y253" s="15" t="s">
        <v>786</v>
      </c>
      <c r="Z253" s="15" t="s">
        <v>785</v>
      </c>
      <c r="AA253" s="15" t="s">
        <v>786</v>
      </c>
      <c r="AB253" s="15" t="s">
        <v>2112</v>
      </c>
      <c r="AC253" s="15" t="s">
        <v>2113</v>
      </c>
      <c r="AD253" s="15" t="s">
        <v>2114</v>
      </c>
      <c r="AE253" s="15" t="s">
        <v>2115</v>
      </c>
      <c r="AF253" s="15" t="s">
        <v>63</v>
      </c>
      <c r="AG253" s="15" t="s">
        <v>2116</v>
      </c>
      <c r="AH253" s="15" t="s">
        <v>2117</v>
      </c>
    </row>
    <row r="254" spans="21:34">
      <c r="U254" t="str">
        <f t="shared" si="16"/>
        <v>Grayson Co SD, KY</v>
      </c>
      <c r="V254" t="s">
        <v>57</v>
      </c>
      <c r="W254" t="s">
        <v>58</v>
      </c>
      <c r="X254" s="15" t="s">
        <v>785</v>
      </c>
      <c r="Y254" s="15" t="s">
        <v>786</v>
      </c>
      <c r="Z254" s="15" t="s">
        <v>785</v>
      </c>
      <c r="AA254" s="15" t="s">
        <v>786</v>
      </c>
      <c r="AB254" s="15" t="s">
        <v>2118</v>
      </c>
      <c r="AC254" s="15" t="s">
        <v>2119</v>
      </c>
      <c r="AD254" s="15" t="s">
        <v>2120</v>
      </c>
      <c r="AE254" s="15" t="s">
        <v>2121</v>
      </c>
      <c r="AF254" s="15" t="s">
        <v>63</v>
      </c>
      <c r="AG254" s="15" t="s">
        <v>2122</v>
      </c>
      <c r="AH254" s="15" t="s">
        <v>2123</v>
      </c>
    </row>
    <row r="255" spans="21:34">
      <c r="U255" t="str">
        <f t="shared" si="16"/>
        <v>Grayson Co SD, KY</v>
      </c>
      <c r="V255" t="s">
        <v>57</v>
      </c>
      <c r="W255" t="s">
        <v>58</v>
      </c>
      <c r="X255" s="15" t="s">
        <v>785</v>
      </c>
      <c r="Y255" s="15" t="s">
        <v>786</v>
      </c>
      <c r="Z255" s="15" t="s">
        <v>785</v>
      </c>
      <c r="AA255" s="15" t="s">
        <v>786</v>
      </c>
      <c r="AB255" s="15" t="s">
        <v>2124</v>
      </c>
      <c r="AC255" s="15" t="s">
        <v>2125</v>
      </c>
      <c r="AD255" s="15" t="s">
        <v>2126</v>
      </c>
      <c r="AE255" s="15" t="s">
        <v>794</v>
      </c>
      <c r="AF255" s="15" t="s">
        <v>63</v>
      </c>
      <c r="AG255" s="15" t="s">
        <v>795</v>
      </c>
      <c r="AH255" s="15" t="s">
        <v>2127</v>
      </c>
    </row>
    <row r="256" spans="21:34">
      <c r="U256" t="str">
        <f t="shared" si="16"/>
        <v>Grayson Co SD, KY</v>
      </c>
      <c r="V256" t="s">
        <v>57</v>
      </c>
      <c r="W256" t="s">
        <v>58</v>
      </c>
      <c r="X256" s="15" t="s">
        <v>785</v>
      </c>
      <c r="Y256" s="15" t="s">
        <v>786</v>
      </c>
      <c r="Z256" s="15" t="s">
        <v>785</v>
      </c>
      <c r="AA256" s="15" t="s">
        <v>786</v>
      </c>
      <c r="AB256" s="15" t="s">
        <v>2128</v>
      </c>
      <c r="AC256" s="15" t="s">
        <v>2129</v>
      </c>
      <c r="AD256" s="15" t="s">
        <v>2130</v>
      </c>
      <c r="AE256" s="15" t="s">
        <v>794</v>
      </c>
      <c r="AF256" s="15" t="s">
        <v>63</v>
      </c>
      <c r="AG256" s="15" t="s">
        <v>795</v>
      </c>
      <c r="AH256" s="15" t="s">
        <v>2131</v>
      </c>
    </row>
    <row r="257" spans="21:34">
      <c r="U257" t="str">
        <f t="shared" si="16"/>
        <v>Green Co SD, KY</v>
      </c>
      <c r="V257" t="s">
        <v>57</v>
      </c>
      <c r="W257" t="s">
        <v>58</v>
      </c>
      <c r="X257" s="21" t="s">
        <v>796</v>
      </c>
      <c r="Y257" t="s">
        <v>797</v>
      </c>
      <c r="Z257" s="21" t="s">
        <v>796</v>
      </c>
      <c r="AA257" t="s">
        <v>797</v>
      </c>
      <c r="AB257" s="15" t="s">
        <v>2132</v>
      </c>
      <c r="AC257" t="s">
        <v>2133</v>
      </c>
      <c r="AD257" s="22" t="s">
        <v>2134</v>
      </c>
      <c r="AE257" s="22" t="s">
        <v>805</v>
      </c>
      <c r="AF257" t="s">
        <v>63</v>
      </c>
      <c r="AG257" s="23" t="s">
        <v>806</v>
      </c>
      <c r="AH257" t="e">
        <v>#N/A</v>
      </c>
    </row>
    <row r="258" spans="21:34">
      <c r="U258" t="str">
        <f t="shared" ref="U258:U321" si="17">Y258&amp;", KY"</f>
        <v>Greenup Co SD, KY</v>
      </c>
      <c r="V258" t="s">
        <v>57</v>
      </c>
      <c r="W258" t="s">
        <v>58</v>
      </c>
      <c r="X258" s="15" t="s">
        <v>807</v>
      </c>
      <c r="Y258" s="15" t="s">
        <v>808</v>
      </c>
      <c r="Z258" s="15" t="s">
        <v>807</v>
      </c>
      <c r="AA258" s="15" t="s">
        <v>808</v>
      </c>
      <c r="AB258" s="15" t="s">
        <v>2135</v>
      </c>
      <c r="AC258" s="15" t="s">
        <v>2136</v>
      </c>
      <c r="AD258" s="15" t="s">
        <v>2137</v>
      </c>
      <c r="AE258" s="15" t="s">
        <v>2138</v>
      </c>
      <c r="AF258" s="15" t="s">
        <v>63</v>
      </c>
      <c r="AG258" s="15" t="s">
        <v>2139</v>
      </c>
      <c r="AH258" s="15" t="s">
        <v>2140</v>
      </c>
    </row>
    <row r="259" spans="21:34">
      <c r="U259" t="str">
        <f t="shared" si="17"/>
        <v>Greenup Co SD, KY</v>
      </c>
      <c r="V259" t="s">
        <v>57</v>
      </c>
      <c r="W259" t="s">
        <v>58</v>
      </c>
      <c r="X259" s="15" t="s">
        <v>807</v>
      </c>
      <c r="Y259" s="15" t="s">
        <v>808</v>
      </c>
      <c r="Z259" s="15" t="s">
        <v>807</v>
      </c>
      <c r="AA259" s="15" t="s">
        <v>808</v>
      </c>
      <c r="AB259" s="15" t="s">
        <v>2141</v>
      </c>
      <c r="AC259" s="15" t="s">
        <v>2142</v>
      </c>
      <c r="AD259" s="15" t="s">
        <v>2143</v>
      </c>
      <c r="AE259" s="15" t="s">
        <v>814</v>
      </c>
      <c r="AF259" s="15" t="s">
        <v>63</v>
      </c>
      <c r="AG259" s="15" t="s">
        <v>815</v>
      </c>
      <c r="AH259" s="15" t="s">
        <v>2144</v>
      </c>
    </row>
    <row r="260" spans="21:34">
      <c r="U260" t="str">
        <f t="shared" si="17"/>
        <v>Greenup Co SD, KY</v>
      </c>
      <c r="V260" t="s">
        <v>57</v>
      </c>
      <c r="W260" t="s">
        <v>58</v>
      </c>
      <c r="X260" s="15" t="s">
        <v>807</v>
      </c>
      <c r="Y260" s="15" t="s">
        <v>808</v>
      </c>
      <c r="Z260" s="15" t="s">
        <v>807</v>
      </c>
      <c r="AA260" s="15" t="s">
        <v>808</v>
      </c>
      <c r="AB260" s="15" t="s">
        <v>2145</v>
      </c>
      <c r="AC260" s="15" t="s">
        <v>2146</v>
      </c>
      <c r="AD260" t="s">
        <v>2147</v>
      </c>
      <c r="AE260" s="15" t="s">
        <v>2148</v>
      </c>
      <c r="AF260" s="15" t="s">
        <v>63</v>
      </c>
      <c r="AG260" s="15" t="s">
        <v>2149</v>
      </c>
      <c r="AH260" s="15" t="s">
        <v>2150</v>
      </c>
    </row>
    <row r="261" spans="21:34">
      <c r="U261" t="str">
        <f t="shared" si="17"/>
        <v>Greenup Co SD, KY</v>
      </c>
      <c r="V261" t="s">
        <v>57</v>
      </c>
      <c r="W261" t="s">
        <v>58</v>
      </c>
      <c r="X261" s="15" t="s">
        <v>807</v>
      </c>
      <c r="Y261" s="15" t="s">
        <v>808</v>
      </c>
      <c r="Z261" s="15" t="s">
        <v>807</v>
      </c>
      <c r="AA261" s="15" t="s">
        <v>808</v>
      </c>
      <c r="AB261" s="15" t="s">
        <v>2151</v>
      </c>
      <c r="AC261" s="15" t="s">
        <v>2152</v>
      </c>
      <c r="AD261" s="15" t="s">
        <v>2153</v>
      </c>
      <c r="AE261" s="15" t="s">
        <v>2154</v>
      </c>
      <c r="AF261" s="15" t="s">
        <v>63</v>
      </c>
      <c r="AG261" s="15" t="s">
        <v>815</v>
      </c>
      <c r="AH261" s="15" t="s">
        <v>2155</v>
      </c>
    </row>
    <row r="262" spans="21:34">
      <c r="U262" t="str">
        <f t="shared" si="17"/>
        <v>Hancock Co SD, KY</v>
      </c>
      <c r="V262" t="s">
        <v>57</v>
      </c>
      <c r="W262" t="s">
        <v>58</v>
      </c>
      <c r="X262" s="15" t="s">
        <v>817</v>
      </c>
      <c r="Y262" s="15" t="s">
        <v>818</v>
      </c>
      <c r="Z262" s="15" t="s">
        <v>817</v>
      </c>
      <c r="AA262" s="15" t="s">
        <v>818</v>
      </c>
      <c r="AB262" s="15" t="s">
        <v>2156</v>
      </c>
      <c r="AC262" s="15" t="s">
        <v>2157</v>
      </c>
      <c r="AD262" s="15" t="s">
        <v>2158</v>
      </c>
      <c r="AE262" s="15" t="s">
        <v>2159</v>
      </c>
      <c r="AF262" s="15" t="s">
        <v>63</v>
      </c>
      <c r="AG262" s="15" t="s">
        <v>2160</v>
      </c>
      <c r="AH262" s="15" t="s">
        <v>2161</v>
      </c>
    </row>
    <row r="263" spans="21:34">
      <c r="U263" t="str">
        <f t="shared" si="17"/>
        <v>Hancock Co SD, KY</v>
      </c>
      <c r="V263" t="s">
        <v>57</v>
      </c>
      <c r="W263" t="s">
        <v>58</v>
      </c>
      <c r="X263" s="15" t="s">
        <v>817</v>
      </c>
      <c r="Y263" s="15" t="s">
        <v>818</v>
      </c>
      <c r="Z263" s="15" t="s">
        <v>817</v>
      </c>
      <c r="AA263" s="15" t="s">
        <v>818</v>
      </c>
      <c r="AB263" s="15" t="s">
        <v>2162</v>
      </c>
      <c r="AC263" s="15" t="s">
        <v>2163</v>
      </c>
      <c r="AD263" s="15" t="s">
        <v>2164</v>
      </c>
      <c r="AE263" s="15" t="s">
        <v>825</v>
      </c>
      <c r="AF263" s="15" t="s">
        <v>63</v>
      </c>
      <c r="AG263" s="15" t="s">
        <v>826</v>
      </c>
      <c r="AH263" s="15" t="s">
        <v>2165</v>
      </c>
    </row>
    <row r="264" spans="21:34">
      <c r="U264" t="str">
        <f t="shared" si="17"/>
        <v>Hardin Co SD, KY</v>
      </c>
      <c r="V264" t="s">
        <v>57</v>
      </c>
      <c r="W264" t="s">
        <v>58</v>
      </c>
      <c r="X264" s="15" t="s">
        <v>828</v>
      </c>
      <c r="Y264" s="15" t="s">
        <v>829</v>
      </c>
      <c r="Z264" s="15" t="s">
        <v>828</v>
      </c>
      <c r="AA264" s="15" t="s">
        <v>829</v>
      </c>
      <c r="AB264" s="15" t="s">
        <v>2166</v>
      </c>
      <c r="AC264" s="15" t="s">
        <v>2167</v>
      </c>
      <c r="AD264" s="15" t="s">
        <v>2168</v>
      </c>
      <c r="AE264" s="15" t="s">
        <v>2169</v>
      </c>
      <c r="AF264" s="15" t="s">
        <v>63</v>
      </c>
      <c r="AG264" s="15" t="s">
        <v>2170</v>
      </c>
      <c r="AH264" s="15" t="s">
        <v>2171</v>
      </c>
    </row>
    <row r="265" spans="21:34">
      <c r="U265" t="str">
        <f t="shared" si="17"/>
        <v>Hardin Co SD, KY</v>
      </c>
      <c r="V265" t="s">
        <v>57</v>
      </c>
      <c r="W265" t="s">
        <v>58</v>
      </c>
      <c r="X265" s="15" t="s">
        <v>828</v>
      </c>
      <c r="Y265" s="15" t="s">
        <v>829</v>
      </c>
      <c r="Z265" s="15" t="s">
        <v>828</v>
      </c>
      <c r="AA265" s="15" t="s">
        <v>829</v>
      </c>
      <c r="AB265" s="15" t="s">
        <v>2172</v>
      </c>
      <c r="AC265" s="15" t="s">
        <v>2173</v>
      </c>
      <c r="AD265" s="15" t="s">
        <v>2174</v>
      </c>
      <c r="AE265" s="15" t="s">
        <v>2175</v>
      </c>
      <c r="AF265" s="15" t="s">
        <v>63</v>
      </c>
      <c r="AG265" s="15" t="s">
        <v>2176</v>
      </c>
      <c r="AH265" s="15" t="s">
        <v>2177</v>
      </c>
    </row>
    <row r="266" spans="21:34">
      <c r="U266" t="str">
        <f t="shared" si="17"/>
        <v>Hardin Co SD, KY</v>
      </c>
      <c r="V266" t="s">
        <v>57</v>
      </c>
      <c r="W266" t="s">
        <v>58</v>
      </c>
      <c r="X266" s="15" t="s">
        <v>828</v>
      </c>
      <c r="Y266" s="15" t="s">
        <v>829</v>
      </c>
      <c r="Z266" s="15" t="s">
        <v>828</v>
      </c>
      <c r="AA266" s="15" t="s">
        <v>829</v>
      </c>
      <c r="AB266" s="15" t="s">
        <v>2178</v>
      </c>
      <c r="AC266" s="15" t="s">
        <v>2179</v>
      </c>
      <c r="AD266" s="15" t="s">
        <v>2180</v>
      </c>
      <c r="AE266" s="15" t="s">
        <v>579</v>
      </c>
      <c r="AF266" s="15" t="s">
        <v>63</v>
      </c>
      <c r="AG266" s="15" t="s">
        <v>580</v>
      </c>
      <c r="AH266" s="15" t="s">
        <v>2181</v>
      </c>
    </row>
    <row r="267" spans="21:34">
      <c r="U267" t="str">
        <f t="shared" si="17"/>
        <v>Hardin Co SD, KY</v>
      </c>
      <c r="V267" t="s">
        <v>57</v>
      </c>
      <c r="W267" t="s">
        <v>58</v>
      </c>
      <c r="X267" s="15" t="s">
        <v>828</v>
      </c>
      <c r="Y267" s="15" t="s">
        <v>829</v>
      </c>
      <c r="Z267" s="15" t="s">
        <v>828</v>
      </c>
      <c r="AA267" s="15" t="s">
        <v>829</v>
      </c>
      <c r="AB267" s="15" t="s">
        <v>2182</v>
      </c>
      <c r="AC267" s="15" t="s">
        <v>2183</v>
      </c>
      <c r="AD267" s="15" t="s">
        <v>834</v>
      </c>
      <c r="AE267" s="15" t="s">
        <v>579</v>
      </c>
      <c r="AF267" s="15" t="s">
        <v>63</v>
      </c>
      <c r="AG267" s="15" t="s">
        <v>580</v>
      </c>
      <c r="AH267" s="15" t="s">
        <v>2184</v>
      </c>
    </row>
    <row r="268" spans="21:34">
      <c r="U268" t="str">
        <f t="shared" si="17"/>
        <v>Hardin Co SD, KY</v>
      </c>
      <c r="V268" t="s">
        <v>57</v>
      </c>
      <c r="W268" t="s">
        <v>58</v>
      </c>
      <c r="X268" s="15" t="s">
        <v>828</v>
      </c>
      <c r="Y268" s="15" t="s">
        <v>829</v>
      </c>
      <c r="Z268" s="15" t="s">
        <v>828</v>
      </c>
      <c r="AA268" s="15" t="s">
        <v>829</v>
      </c>
      <c r="AB268" s="15" t="s">
        <v>2185</v>
      </c>
      <c r="AC268" s="15" t="s">
        <v>2186</v>
      </c>
      <c r="AD268" s="15" t="s">
        <v>2187</v>
      </c>
      <c r="AE268" s="15" t="s">
        <v>579</v>
      </c>
      <c r="AF268" s="15" t="s">
        <v>63</v>
      </c>
      <c r="AG268" s="15" t="s">
        <v>580</v>
      </c>
      <c r="AH268" s="15" t="s">
        <v>2188</v>
      </c>
    </row>
    <row r="269" spans="21:34">
      <c r="U269" t="str">
        <f t="shared" si="17"/>
        <v>Hardin Co SD, KY</v>
      </c>
      <c r="V269" t="s">
        <v>57</v>
      </c>
      <c r="W269" t="s">
        <v>58</v>
      </c>
      <c r="X269" s="15" t="s">
        <v>828</v>
      </c>
      <c r="Y269" s="15" t="s">
        <v>829</v>
      </c>
      <c r="Z269" s="15" t="s">
        <v>828</v>
      </c>
      <c r="AA269" s="15" t="s">
        <v>829</v>
      </c>
      <c r="AB269" s="15" t="s">
        <v>2189</v>
      </c>
      <c r="AC269" s="15" t="s">
        <v>2190</v>
      </c>
      <c r="AD269" s="15" t="s">
        <v>2191</v>
      </c>
      <c r="AE269" s="15" t="s">
        <v>2169</v>
      </c>
      <c r="AF269" s="15" t="s">
        <v>63</v>
      </c>
      <c r="AG269" s="15" t="s">
        <v>2170</v>
      </c>
      <c r="AH269" s="15" t="s">
        <v>2192</v>
      </c>
    </row>
    <row r="270" spans="21:34">
      <c r="U270" t="str">
        <f t="shared" si="17"/>
        <v>Hardin Co SD, KY</v>
      </c>
      <c r="V270" t="s">
        <v>57</v>
      </c>
      <c r="W270" t="s">
        <v>58</v>
      </c>
      <c r="X270" s="15" t="s">
        <v>828</v>
      </c>
      <c r="Y270" s="15" t="s">
        <v>829</v>
      </c>
      <c r="Z270" s="15" t="s">
        <v>828</v>
      </c>
      <c r="AA270" s="15" t="s">
        <v>829</v>
      </c>
      <c r="AB270" s="15" t="s">
        <v>2193</v>
      </c>
      <c r="AC270" s="15" t="s">
        <v>2194</v>
      </c>
      <c r="AD270" s="15" t="s">
        <v>2195</v>
      </c>
      <c r="AE270" s="15" t="s">
        <v>579</v>
      </c>
      <c r="AF270" s="15" t="s">
        <v>63</v>
      </c>
      <c r="AG270" s="15" t="s">
        <v>580</v>
      </c>
      <c r="AH270" s="15" t="e">
        <v>#N/A</v>
      </c>
    </row>
    <row r="271" spans="21:34">
      <c r="U271" t="str">
        <f t="shared" si="17"/>
        <v>Hardin Co SD, KY</v>
      </c>
      <c r="V271" t="s">
        <v>57</v>
      </c>
      <c r="W271" t="s">
        <v>58</v>
      </c>
      <c r="X271" s="15" t="s">
        <v>828</v>
      </c>
      <c r="Y271" s="15" t="s">
        <v>829</v>
      </c>
      <c r="Z271" s="15" t="s">
        <v>828</v>
      </c>
      <c r="AA271" s="15" t="s">
        <v>829</v>
      </c>
      <c r="AB271" s="15" t="s">
        <v>2196</v>
      </c>
      <c r="AC271" s="15" t="s">
        <v>2197</v>
      </c>
      <c r="AD271" s="15" t="s">
        <v>2198</v>
      </c>
      <c r="AE271" s="15" t="s">
        <v>579</v>
      </c>
      <c r="AF271" s="15" t="s">
        <v>63</v>
      </c>
      <c r="AG271" s="15" t="s">
        <v>580</v>
      </c>
      <c r="AH271" s="15" t="s">
        <v>2199</v>
      </c>
    </row>
    <row r="272" spans="21:34">
      <c r="U272" t="str">
        <f t="shared" si="17"/>
        <v>Hardin Co SD, KY</v>
      </c>
      <c r="V272" t="s">
        <v>57</v>
      </c>
      <c r="W272" t="s">
        <v>58</v>
      </c>
      <c r="X272" s="15" t="s">
        <v>828</v>
      </c>
      <c r="Y272" s="15" t="s">
        <v>829</v>
      </c>
      <c r="Z272" s="15" t="s">
        <v>828</v>
      </c>
      <c r="AA272" s="15" t="s">
        <v>829</v>
      </c>
      <c r="AB272" s="15" t="s">
        <v>2200</v>
      </c>
      <c r="AC272" s="15" t="s">
        <v>2201</v>
      </c>
      <c r="AD272" s="15" t="s">
        <v>2202</v>
      </c>
      <c r="AE272" s="15" t="s">
        <v>2203</v>
      </c>
      <c r="AF272" s="15" t="s">
        <v>63</v>
      </c>
      <c r="AG272" s="15" t="s">
        <v>2204</v>
      </c>
      <c r="AH272" s="15" t="s">
        <v>2205</v>
      </c>
    </row>
    <row r="273" spans="21:34">
      <c r="U273" t="str">
        <f t="shared" si="17"/>
        <v>Hardin Co SD, KY</v>
      </c>
      <c r="V273" t="s">
        <v>57</v>
      </c>
      <c r="W273" t="s">
        <v>58</v>
      </c>
      <c r="X273" s="15" t="s">
        <v>828</v>
      </c>
      <c r="Y273" s="15" t="s">
        <v>829</v>
      </c>
      <c r="Z273" s="15" t="s">
        <v>828</v>
      </c>
      <c r="AA273" s="15" t="s">
        <v>829</v>
      </c>
      <c r="AB273" s="15" t="s">
        <v>2206</v>
      </c>
      <c r="AC273" s="15" t="s">
        <v>2207</v>
      </c>
      <c r="AD273" s="15" t="s">
        <v>2208</v>
      </c>
      <c r="AE273" s="15" t="s">
        <v>2209</v>
      </c>
      <c r="AF273" s="15" t="s">
        <v>63</v>
      </c>
      <c r="AG273" s="15" t="s">
        <v>2210</v>
      </c>
      <c r="AH273" s="15" t="s">
        <v>2211</v>
      </c>
    </row>
    <row r="274" spans="21:34">
      <c r="U274" t="str">
        <f t="shared" si="17"/>
        <v>Harlan County Public Schools, KY</v>
      </c>
      <c r="V274" t="s">
        <v>57</v>
      </c>
      <c r="W274" t="s">
        <v>58</v>
      </c>
      <c r="X274" s="15" t="s">
        <v>836</v>
      </c>
      <c r="Y274" s="15" t="s">
        <v>837</v>
      </c>
      <c r="Z274" s="15" t="s">
        <v>836</v>
      </c>
      <c r="AA274" s="15" t="s">
        <v>837</v>
      </c>
      <c r="AB274" s="15" t="s">
        <v>2212</v>
      </c>
      <c r="AC274" s="15" t="s">
        <v>2213</v>
      </c>
      <c r="AD274" s="15" t="s">
        <v>2214</v>
      </c>
      <c r="AE274" s="15" t="s">
        <v>2215</v>
      </c>
      <c r="AF274" s="15" t="s">
        <v>63</v>
      </c>
      <c r="AG274" s="15" t="s">
        <v>2216</v>
      </c>
      <c r="AH274" s="15" t="s">
        <v>2217</v>
      </c>
    </row>
    <row r="275" spans="21:34">
      <c r="U275" t="str">
        <f t="shared" si="17"/>
        <v>Harlan County Public Schools, KY</v>
      </c>
      <c r="V275" t="s">
        <v>57</v>
      </c>
      <c r="W275" t="s">
        <v>58</v>
      </c>
      <c r="X275" s="15" t="s">
        <v>836</v>
      </c>
      <c r="Y275" s="15" t="s">
        <v>837</v>
      </c>
      <c r="Z275" s="15" t="s">
        <v>836</v>
      </c>
      <c r="AA275" s="15" t="s">
        <v>837</v>
      </c>
      <c r="AB275" s="15" t="s">
        <v>2218</v>
      </c>
      <c r="AC275" s="15" t="s">
        <v>2219</v>
      </c>
      <c r="AD275" s="15" t="s">
        <v>2220</v>
      </c>
      <c r="AE275" s="15" t="s">
        <v>2221</v>
      </c>
      <c r="AF275" s="15" t="s">
        <v>63</v>
      </c>
      <c r="AG275" s="15" t="s">
        <v>2222</v>
      </c>
      <c r="AH275" s="15" t="s">
        <v>2223</v>
      </c>
    </row>
    <row r="276" spans="21:34">
      <c r="U276" t="str">
        <f t="shared" si="17"/>
        <v>Harlan County Public Schools, KY</v>
      </c>
      <c r="V276" t="s">
        <v>57</v>
      </c>
      <c r="W276" t="s">
        <v>58</v>
      </c>
      <c r="X276" s="15" t="s">
        <v>836</v>
      </c>
      <c r="Y276" s="15" t="s">
        <v>837</v>
      </c>
      <c r="Z276" s="15" t="s">
        <v>836</v>
      </c>
      <c r="AA276" s="15" t="s">
        <v>837</v>
      </c>
      <c r="AB276" s="15" t="s">
        <v>2224</v>
      </c>
      <c r="AC276" s="15" t="s">
        <v>2225</v>
      </c>
      <c r="AD276" t="s">
        <v>2226</v>
      </c>
      <c r="AE276" s="15" t="s">
        <v>2227</v>
      </c>
      <c r="AF276" s="15" t="s">
        <v>63</v>
      </c>
      <c r="AG276" s="15" t="s">
        <v>2228</v>
      </c>
      <c r="AH276" t="s">
        <v>2229</v>
      </c>
    </row>
    <row r="277" spans="21:34">
      <c r="U277" t="str">
        <f t="shared" si="17"/>
        <v>Harlan County Public Schools, KY</v>
      </c>
      <c r="V277" t="s">
        <v>57</v>
      </c>
      <c r="W277" t="s">
        <v>58</v>
      </c>
      <c r="X277" s="15" t="s">
        <v>836</v>
      </c>
      <c r="Y277" s="15" t="s">
        <v>837</v>
      </c>
      <c r="Z277" s="15" t="s">
        <v>836</v>
      </c>
      <c r="AA277" s="15" t="s">
        <v>837</v>
      </c>
      <c r="AB277" s="15" t="s">
        <v>2230</v>
      </c>
      <c r="AC277" s="15" t="s">
        <v>2231</v>
      </c>
      <c r="AD277" s="15" t="s">
        <v>2232</v>
      </c>
      <c r="AE277" s="15" t="s">
        <v>2215</v>
      </c>
      <c r="AF277" s="15" t="s">
        <v>63</v>
      </c>
      <c r="AG277" s="15" t="s">
        <v>2216</v>
      </c>
      <c r="AH277" s="15" t="s">
        <v>2233</v>
      </c>
    </row>
    <row r="278" spans="21:34">
      <c r="U278" t="str">
        <f t="shared" si="17"/>
        <v>Harlan County Public Schools, KY</v>
      </c>
      <c r="V278" t="s">
        <v>57</v>
      </c>
      <c r="W278" t="s">
        <v>58</v>
      </c>
      <c r="X278" s="15" t="s">
        <v>836</v>
      </c>
      <c r="Y278" s="15" t="s">
        <v>837</v>
      </c>
      <c r="Z278" s="15" t="s">
        <v>836</v>
      </c>
      <c r="AA278" s="15" t="s">
        <v>837</v>
      </c>
      <c r="AB278" s="15" t="s">
        <v>2234</v>
      </c>
      <c r="AC278" s="15" t="s">
        <v>2235</v>
      </c>
      <c r="AD278" s="15" t="s">
        <v>2236</v>
      </c>
      <c r="AE278" s="15" t="s">
        <v>2237</v>
      </c>
      <c r="AF278" s="15" t="s">
        <v>63</v>
      </c>
      <c r="AG278" s="15" t="s">
        <v>2238</v>
      </c>
      <c r="AH278" s="15" t="e">
        <v>#N/A</v>
      </c>
    </row>
    <row r="279" spans="21:34">
      <c r="U279" t="str">
        <f t="shared" si="17"/>
        <v>Harlan County Public Schools, KY</v>
      </c>
      <c r="V279" t="s">
        <v>57</v>
      </c>
      <c r="W279" t="s">
        <v>58</v>
      </c>
      <c r="X279" s="15" t="s">
        <v>836</v>
      </c>
      <c r="Y279" s="15" t="s">
        <v>837</v>
      </c>
      <c r="Z279" s="15" t="s">
        <v>836</v>
      </c>
      <c r="AA279" s="15" t="s">
        <v>837</v>
      </c>
      <c r="AB279" s="15" t="s">
        <v>2239</v>
      </c>
      <c r="AC279" s="15" t="s">
        <v>2240</v>
      </c>
      <c r="AD279" s="15" t="s">
        <v>2241</v>
      </c>
      <c r="AE279" s="15" t="s">
        <v>845</v>
      </c>
      <c r="AF279" s="15" t="s">
        <v>63</v>
      </c>
      <c r="AG279" s="15" t="s">
        <v>846</v>
      </c>
      <c r="AH279" s="15" t="s">
        <v>2242</v>
      </c>
    </row>
    <row r="280" spans="21:34">
      <c r="U280" t="str">
        <f t="shared" si="17"/>
        <v>Harlan County Public Schools, KY</v>
      </c>
      <c r="V280" t="s">
        <v>57</v>
      </c>
      <c r="W280" t="s">
        <v>58</v>
      </c>
      <c r="X280" s="15" t="s">
        <v>836</v>
      </c>
      <c r="Y280" s="15" t="s">
        <v>837</v>
      </c>
      <c r="Z280" s="15" t="s">
        <v>836</v>
      </c>
      <c r="AA280" s="15" t="s">
        <v>837</v>
      </c>
      <c r="AB280" s="15" t="s">
        <v>2243</v>
      </c>
      <c r="AC280" s="15" t="s">
        <v>2244</v>
      </c>
      <c r="AD280" s="15" t="s">
        <v>2245</v>
      </c>
      <c r="AE280" s="15" t="s">
        <v>2246</v>
      </c>
      <c r="AF280" s="15" t="s">
        <v>63</v>
      </c>
      <c r="AG280" s="15" t="s">
        <v>2247</v>
      </c>
      <c r="AH280" s="15" t="s">
        <v>2248</v>
      </c>
    </row>
    <row r="281" spans="21:34">
      <c r="U281" t="str">
        <f t="shared" si="17"/>
        <v>Harlan County Public Schools, KY</v>
      </c>
      <c r="V281" t="s">
        <v>57</v>
      </c>
      <c r="W281" t="s">
        <v>58</v>
      </c>
      <c r="X281" s="15" t="s">
        <v>836</v>
      </c>
      <c r="Y281" s="15" t="s">
        <v>837</v>
      </c>
      <c r="Z281" s="15" t="s">
        <v>836</v>
      </c>
      <c r="AA281" s="15" t="s">
        <v>837</v>
      </c>
      <c r="AB281" s="15" t="s">
        <v>2249</v>
      </c>
      <c r="AC281" s="15" t="s">
        <v>2250</v>
      </c>
      <c r="AD281" s="15" t="s">
        <v>2251</v>
      </c>
      <c r="AE281" s="15" t="s">
        <v>2252</v>
      </c>
      <c r="AF281" s="15" t="s">
        <v>63</v>
      </c>
      <c r="AG281" s="15" t="s">
        <v>2253</v>
      </c>
      <c r="AH281" s="15" t="e">
        <v>#N/A</v>
      </c>
    </row>
    <row r="282" spans="21:34">
      <c r="U282" t="str">
        <f t="shared" si="17"/>
        <v>Harlan ISD, KY</v>
      </c>
      <c r="V282" t="s">
        <v>57</v>
      </c>
      <c r="W282" t="s">
        <v>58</v>
      </c>
      <c r="X282" s="15" t="s">
        <v>848</v>
      </c>
      <c r="Y282" s="15" t="s">
        <v>849</v>
      </c>
      <c r="Z282" s="15" t="s">
        <v>848</v>
      </c>
      <c r="AA282" s="15" t="s">
        <v>849</v>
      </c>
      <c r="AB282" s="15" t="s">
        <v>2254</v>
      </c>
      <c r="AC282" s="15" t="s">
        <v>2255</v>
      </c>
      <c r="AD282" s="15" t="s">
        <v>856</v>
      </c>
      <c r="AE282" s="15" t="s">
        <v>845</v>
      </c>
      <c r="AF282" s="15" t="s">
        <v>63</v>
      </c>
      <c r="AG282" s="15" t="s">
        <v>846</v>
      </c>
      <c r="AH282" s="15" t="s">
        <v>2256</v>
      </c>
    </row>
    <row r="283" spans="21:34">
      <c r="U283" t="str">
        <f t="shared" si="17"/>
        <v>Harrison Co SD, KY</v>
      </c>
      <c r="V283" t="s">
        <v>57</v>
      </c>
      <c r="W283" t="s">
        <v>58</v>
      </c>
      <c r="X283" s="15" t="s">
        <v>858</v>
      </c>
      <c r="Y283" s="15" t="s">
        <v>859</v>
      </c>
      <c r="Z283" s="15" t="s">
        <v>858</v>
      </c>
      <c r="AA283" s="15" t="s">
        <v>859</v>
      </c>
      <c r="AB283" s="15" t="s">
        <v>2257</v>
      </c>
      <c r="AC283" s="15" t="s">
        <v>2258</v>
      </c>
      <c r="AD283" s="15" t="s">
        <v>2259</v>
      </c>
      <c r="AE283" s="15" t="s">
        <v>865</v>
      </c>
      <c r="AF283" s="15" t="s">
        <v>63</v>
      </c>
      <c r="AG283" s="15" t="s">
        <v>866</v>
      </c>
      <c r="AH283" s="15" t="s">
        <v>2260</v>
      </c>
    </row>
    <row r="284" spans="21:34">
      <c r="U284" t="str">
        <f t="shared" si="17"/>
        <v>Harrison Co SD, KY</v>
      </c>
      <c r="V284" t="s">
        <v>57</v>
      </c>
      <c r="W284" t="s">
        <v>58</v>
      </c>
      <c r="X284" s="15" t="s">
        <v>858</v>
      </c>
      <c r="Y284" s="15" t="s">
        <v>859</v>
      </c>
      <c r="Z284" s="15" t="s">
        <v>858</v>
      </c>
      <c r="AA284" s="15" t="s">
        <v>859</v>
      </c>
      <c r="AB284" s="15" t="s">
        <v>2261</v>
      </c>
      <c r="AC284" s="15" t="s">
        <v>2262</v>
      </c>
      <c r="AD284" s="15" t="s">
        <v>2263</v>
      </c>
      <c r="AE284" s="15" t="s">
        <v>865</v>
      </c>
      <c r="AF284" s="15" t="s">
        <v>63</v>
      </c>
      <c r="AG284" s="15" t="s">
        <v>866</v>
      </c>
      <c r="AH284" s="15" t="s">
        <v>2264</v>
      </c>
    </row>
    <row r="285" spans="21:34">
      <c r="U285" t="str">
        <f t="shared" si="17"/>
        <v>Harrison Co SD, KY</v>
      </c>
      <c r="V285" t="s">
        <v>57</v>
      </c>
      <c r="W285" t="s">
        <v>58</v>
      </c>
      <c r="X285" s="15" t="s">
        <v>858</v>
      </c>
      <c r="Y285" s="15" t="s">
        <v>859</v>
      </c>
      <c r="Z285" s="15" t="s">
        <v>858</v>
      </c>
      <c r="AA285" s="15" t="s">
        <v>859</v>
      </c>
      <c r="AB285" s="15" t="s">
        <v>2265</v>
      </c>
      <c r="AC285" s="15" t="s">
        <v>2266</v>
      </c>
      <c r="AD285" s="15" t="s">
        <v>2267</v>
      </c>
      <c r="AE285" s="15" t="s">
        <v>865</v>
      </c>
      <c r="AF285" s="15" t="s">
        <v>63</v>
      </c>
      <c r="AG285" s="15" t="s">
        <v>866</v>
      </c>
      <c r="AH285" s="15" t="s">
        <v>2268</v>
      </c>
    </row>
    <row r="286" spans="21:34">
      <c r="U286" t="str">
        <f t="shared" si="17"/>
        <v>Harrison Co SD, KY</v>
      </c>
      <c r="V286" t="s">
        <v>57</v>
      </c>
      <c r="W286" t="s">
        <v>58</v>
      </c>
      <c r="X286" s="15" t="s">
        <v>858</v>
      </c>
      <c r="Y286" s="15" t="s">
        <v>859</v>
      </c>
      <c r="Z286" s="15" t="s">
        <v>858</v>
      </c>
      <c r="AA286" s="15" t="s">
        <v>859</v>
      </c>
      <c r="AB286" s="15" t="s">
        <v>2269</v>
      </c>
      <c r="AC286" s="15" t="s">
        <v>2270</v>
      </c>
      <c r="AD286" s="15" t="s">
        <v>2271</v>
      </c>
      <c r="AE286" s="15" t="s">
        <v>865</v>
      </c>
      <c r="AF286" s="15" t="s">
        <v>63</v>
      </c>
      <c r="AG286" s="15" t="s">
        <v>866</v>
      </c>
      <c r="AH286" s="15" t="s">
        <v>2272</v>
      </c>
    </row>
    <row r="287" spans="21:34">
      <c r="U287" t="str">
        <f t="shared" si="17"/>
        <v>Hart Co SD, KY</v>
      </c>
      <c r="V287" t="s">
        <v>57</v>
      </c>
      <c r="W287" t="s">
        <v>58</v>
      </c>
      <c r="X287" s="15" t="s">
        <v>868</v>
      </c>
      <c r="Y287" s="15" t="s">
        <v>869</v>
      </c>
      <c r="Z287" s="15" t="s">
        <v>868</v>
      </c>
      <c r="AA287" s="15" t="s">
        <v>869</v>
      </c>
      <c r="AB287" s="15" t="s">
        <v>2273</v>
      </c>
      <c r="AC287" s="15" t="s">
        <v>2274</v>
      </c>
      <c r="AD287" s="15" t="s">
        <v>2275</v>
      </c>
      <c r="AE287" s="15" t="s">
        <v>2276</v>
      </c>
      <c r="AF287" s="15" t="s">
        <v>63</v>
      </c>
      <c r="AG287" s="15" t="s">
        <v>2277</v>
      </c>
      <c r="AH287" s="15" t="s">
        <v>2278</v>
      </c>
    </row>
    <row r="288" spans="21:34">
      <c r="U288" t="str">
        <f t="shared" si="17"/>
        <v>Hart Co SD, KY</v>
      </c>
      <c r="V288" t="s">
        <v>57</v>
      </c>
      <c r="W288" t="s">
        <v>58</v>
      </c>
      <c r="X288" s="15" t="s">
        <v>868</v>
      </c>
      <c r="Y288" s="15" t="s">
        <v>869</v>
      </c>
      <c r="Z288" s="15" t="s">
        <v>868</v>
      </c>
      <c r="AA288" s="15" t="s">
        <v>869</v>
      </c>
      <c r="AB288" s="15" t="s">
        <v>2279</v>
      </c>
      <c r="AC288" s="15" t="s">
        <v>2280</v>
      </c>
      <c r="AD288" t="s">
        <v>2281</v>
      </c>
      <c r="AE288" s="15" t="s">
        <v>2282</v>
      </c>
      <c r="AF288" s="15" t="s">
        <v>63</v>
      </c>
      <c r="AG288" s="15" t="s">
        <v>2283</v>
      </c>
      <c r="AH288" t="s">
        <v>2284</v>
      </c>
    </row>
    <row r="289" spans="21:34">
      <c r="U289" t="str">
        <f t="shared" si="17"/>
        <v>Hart Co SD, KY</v>
      </c>
      <c r="V289" t="s">
        <v>57</v>
      </c>
      <c r="W289" t="s">
        <v>58</v>
      </c>
      <c r="X289" s="15" t="s">
        <v>868</v>
      </c>
      <c r="Y289" s="15" t="s">
        <v>869</v>
      </c>
      <c r="Z289" s="15" t="s">
        <v>868</v>
      </c>
      <c r="AA289" s="15" t="s">
        <v>869</v>
      </c>
      <c r="AB289" s="15" t="s">
        <v>2285</v>
      </c>
      <c r="AC289" s="15" t="s">
        <v>2286</v>
      </c>
      <c r="AD289" s="15" t="s">
        <v>2287</v>
      </c>
      <c r="AE289" s="15" t="s">
        <v>2288</v>
      </c>
      <c r="AF289" s="15" t="s">
        <v>63</v>
      </c>
      <c r="AG289" s="15" t="s">
        <v>2289</v>
      </c>
      <c r="AH289" s="15" t="s">
        <v>2290</v>
      </c>
    </row>
    <row r="290" spans="21:34">
      <c r="U290" t="str">
        <f t="shared" si="17"/>
        <v>Hart Co SD, KY</v>
      </c>
      <c r="V290" t="s">
        <v>57</v>
      </c>
      <c r="W290" t="s">
        <v>58</v>
      </c>
      <c r="X290" s="15" t="s">
        <v>868</v>
      </c>
      <c r="Y290" s="15" t="s">
        <v>869</v>
      </c>
      <c r="Z290" s="15" t="s">
        <v>868</v>
      </c>
      <c r="AA290" s="15" t="s">
        <v>869</v>
      </c>
      <c r="AB290" s="15" t="s">
        <v>2291</v>
      </c>
      <c r="AC290" s="15" t="s">
        <v>2292</v>
      </c>
      <c r="AD290" s="15" t="s">
        <v>2293</v>
      </c>
      <c r="AE290" s="15" t="s">
        <v>2294</v>
      </c>
      <c r="AF290" s="15" t="s">
        <v>63</v>
      </c>
      <c r="AG290" s="15" t="s">
        <v>2295</v>
      </c>
      <c r="AH290" s="15" t="s">
        <v>2296</v>
      </c>
    </row>
    <row r="291" spans="21:34">
      <c r="U291" t="str">
        <f t="shared" si="17"/>
        <v>Hart Co SD, KY</v>
      </c>
      <c r="V291" t="s">
        <v>57</v>
      </c>
      <c r="W291" t="s">
        <v>58</v>
      </c>
      <c r="X291" s="15" t="s">
        <v>868</v>
      </c>
      <c r="Y291" s="15" t="s">
        <v>869</v>
      </c>
      <c r="Z291" s="15" t="s">
        <v>868</v>
      </c>
      <c r="AA291" s="15" t="s">
        <v>869</v>
      </c>
      <c r="AB291" s="15" t="s">
        <v>2297</v>
      </c>
      <c r="AC291" s="15" t="s">
        <v>2298</v>
      </c>
      <c r="AD291" s="15" t="s">
        <v>2299</v>
      </c>
      <c r="AE291" s="15" t="s">
        <v>877</v>
      </c>
      <c r="AF291" s="15" t="s">
        <v>63</v>
      </c>
      <c r="AG291" s="15" t="s">
        <v>878</v>
      </c>
      <c r="AH291" s="15" t="s">
        <v>2300</v>
      </c>
    </row>
    <row r="292" spans="21:34">
      <c r="U292" t="str">
        <f t="shared" si="17"/>
        <v>Hazard ISD, KY</v>
      </c>
      <c r="V292" t="s">
        <v>57</v>
      </c>
      <c r="W292" t="s">
        <v>58</v>
      </c>
      <c r="X292" s="15" t="s">
        <v>880</v>
      </c>
      <c r="Y292" s="15" t="s">
        <v>881</v>
      </c>
      <c r="Z292" s="15" t="s">
        <v>880</v>
      </c>
      <c r="AA292" s="15" t="s">
        <v>881</v>
      </c>
      <c r="AB292" s="15" t="s">
        <v>2301</v>
      </c>
      <c r="AC292" s="15" t="s">
        <v>2302</v>
      </c>
      <c r="AD292" s="15" t="s">
        <v>2303</v>
      </c>
      <c r="AE292" s="15" t="s">
        <v>887</v>
      </c>
      <c r="AF292" s="15" t="s">
        <v>63</v>
      </c>
      <c r="AG292" s="15" t="s">
        <v>888</v>
      </c>
      <c r="AH292" s="15" t="s">
        <v>2304</v>
      </c>
    </row>
    <row r="293" spans="21:34">
      <c r="U293" t="str">
        <f t="shared" si="17"/>
        <v>Henderson Co SD, KY</v>
      </c>
      <c r="V293" t="s">
        <v>57</v>
      </c>
      <c r="W293" t="s">
        <v>58</v>
      </c>
      <c r="X293" s="15" t="s">
        <v>890</v>
      </c>
      <c r="Y293" s="15" t="s">
        <v>891</v>
      </c>
      <c r="Z293" s="15" t="s">
        <v>890</v>
      </c>
      <c r="AA293" s="15" t="s">
        <v>891</v>
      </c>
      <c r="AB293" s="15" t="s">
        <v>2305</v>
      </c>
      <c r="AC293" s="15" t="s">
        <v>2306</v>
      </c>
      <c r="AD293" s="15" t="s">
        <v>2307</v>
      </c>
      <c r="AE293" s="15" t="s">
        <v>2308</v>
      </c>
      <c r="AF293" s="15" t="s">
        <v>63</v>
      </c>
      <c r="AG293" s="15" t="s">
        <v>2309</v>
      </c>
      <c r="AH293" s="15" t="s">
        <v>2310</v>
      </c>
    </row>
    <row r="294" spans="21:34">
      <c r="U294" t="str">
        <f t="shared" si="17"/>
        <v>Henderson Co SD, KY</v>
      </c>
      <c r="V294" t="s">
        <v>57</v>
      </c>
      <c r="W294" t="s">
        <v>58</v>
      </c>
      <c r="X294" s="15" t="s">
        <v>890</v>
      </c>
      <c r="Y294" s="15" t="s">
        <v>891</v>
      </c>
      <c r="Z294" s="15" t="s">
        <v>890</v>
      </c>
      <c r="AA294" s="15" t="s">
        <v>891</v>
      </c>
      <c r="AB294" s="15" t="s">
        <v>2311</v>
      </c>
      <c r="AC294" s="15" t="s">
        <v>2312</v>
      </c>
      <c r="AD294" s="15" t="s">
        <v>2313</v>
      </c>
      <c r="AE294" s="15" t="s">
        <v>897</v>
      </c>
      <c r="AF294" s="15" t="s">
        <v>63</v>
      </c>
      <c r="AG294" s="15" t="s">
        <v>898</v>
      </c>
      <c r="AH294" s="15" t="s">
        <v>2314</v>
      </c>
    </row>
    <row r="295" spans="21:34">
      <c r="U295" t="str">
        <f t="shared" si="17"/>
        <v>Henderson Co SD, KY</v>
      </c>
      <c r="V295" t="s">
        <v>57</v>
      </c>
      <c r="W295" t="s">
        <v>58</v>
      </c>
      <c r="X295" s="15" t="s">
        <v>890</v>
      </c>
      <c r="Y295" s="15" t="s">
        <v>891</v>
      </c>
      <c r="Z295" s="15" t="s">
        <v>890</v>
      </c>
      <c r="AA295" s="15" t="s">
        <v>891</v>
      </c>
      <c r="AB295" s="15" t="s">
        <v>2315</v>
      </c>
      <c r="AC295" s="15" t="s">
        <v>2316</v>
      </c>
      <c r="AD295" s="15" t="s">
        <v>2317</v>
      </c>
      <c r="AE295" s="15" t="s">
        <v>897</v>
      </c>
      <c r="AF295" s="15" t="s">
        <v>63</v>
      </c>
      <c r="AG295" s="15" t="s">
        <v>898</v>
      </c>
      <c r="AH295" s="15" t="s">
        <v>2318</v>
      </c>
    </row>
    <row r="296" spans="21:34">
      <c r="U296" t="str">
        <f t="shared" si="17"/>
        <v>Henderson Co SD, KY</v>
      </c>
      <c r="V296" t="s">
        <v>57</v>
      </c>
      <c r="W296" t="s">
        <v>58</v>
      </c>
      <c r="X296" s="15" t="s">
        <v>890</v>
      </c>
      <c r="Y296" s="15" t="s">
        <v>891</v>
      </c>
      <c r="Z296" s="15" t="s">
        <v>890</v>
      </c>
      <c r="AA296" s="15" t="s">
        <v>891</v>
      </c>
      <c r="AB296" s="15" t="s">
        <v>2319</v>
      </c>
      <c r="AC296" s="15" t="s">
        <v>2320</v>
      </c>
      <c r="AD296" s="15" t="s">
        <v>2321</v>
      </c>
      <c r="AE296" s="15" t="s">
        <v>897</v>
      </c>
      <c r="AF296" s="15" t="s">
        <v>63</v>
      </c>
      <c r="AG296" s="15" t="s">
        <v>898</v>
      </c>
      <c r="AH296" s="15" t="s">
        <v>2322</v>
      </c>
    </row>
    <row r="297" spans="21:34">
      <c r="U297" t="str">
        <f t="shared" si="17"/>
        <v>Henderson Co SD, KY</v>
      </c>
      <c r="V297" t="s">
        <v>57</v>
      </c>
      <c r="W297" t="s">
        <v>58</v>
      </c>
      <c r="X297" s="15" t="s">
        <v>890</v>
      </c>
      <c r="Y297" s="15" t="s">
        <v>891</v>
      </c>
      <c r="Z297" s="15" t="s">
        <v>890</v>
      </c>
      <c r="AA297" s="15" t="s">
        <v>891</v>
      </c>
      <c r="AB297" s="15" t="s">
        <v>2323</v>
      </c>
      <c r="AC297" s="15" t="s">
        <v>2324</v>
      </c>
      <c r="AD297" s="15" t="s">
        <v>2325</v>
      </c>
      <c r="AE297" s="15" t="s">
        <v>897</v>
      </c>
      <c r="AF297" s="15" t="s">
        <v>63</v>
      </c>
      <c r="AG297" s="15" t="s">
        <v>898</v>
      </c>
      <c r="AH297" s="15" t="s">
        <v>2326</v>
      </c>
    </row>
    <row r="298" spans="21:34">
      <c r="U298" t="str">
        <f t="shared" si="17"/>
        <v>Henderson Co SD, KY</v>
      </c>
      <c r="V298" t="s">
        <v>57</v>
      </c>
      <c r="W298" t="s">
        <v>58</v>
      </c>
      <c r="X298" s="15" t="s">
        <v>890</v>
      </c>
      <c r="Y298" s="15" t="s">
        <v>891</v>
      </c>
      <c r="Z298" s="15" t="s">
        <v>890</v>
      </c>
      <c r="AA298" s="15" t="s">
        <v>891</v>
      </c>
      <c r="AB298" s="15" t="s">
        <v>2327</v>
      </c>
      <c r="AC298" s="15" t="s">
        <v>2328</v>
      </c>
      <c r="AD298" s="15" t="s">
        <v>2329</v>
      </c>
      <c r="AE298" s="15" t="s">
        <v>897</v>
      </c>
      <c r="AF298" s="15" t="s">
        <v>63</v>
      </c>
      <c r="AG298" s="15" t="s">
        <v>898</v>
      </c>
      <c r="AH298" s="15" t="s">
        <v>2330</v>
      </c>
    </row>
    <row r="299" spans="21:34">
      <c r="U299" t="str">
        <f t="shared" si="17"/>
        <v>Henderson Co SD, KY</v>
      </c>
      <c r="V299" t="s">
        <v>57</v>
      </c>
      <c r="W299" t="s">
        <v>58</v>
      </c>
      <c r="X299" s="15" t="s">
        <v>890</v>
      </c>
      <c r="Y299" s="15" t="s">
        <v>891</v>
      </c>
      <c r="Z299" s="15" t="s">
        <v>890</v>
      </c>
      <c r="AA299" s="15" t="s">
        <v>891</v>
      </c>
      <c r="AB299" s="15" t="s">
        <v>2331</v>
      </c>
      <c r="AC299" s="15" t="s">
        <v>2332</v>
      </c>
      <c r="AD299" s="15" t="s">
        <v>2333</v>
      </c>
      <c r="AE299" s="15" t="s">
        <v>897</v>
      </c>
      <c r="AF299" s="15" t="s">
        <v>63</v>
      </c>
      <c r="AG299" s="15" t="s">
        <v>898</v>
      </c>
      <c r="AH299" s="15" t="s">
        <v>2334</v>
      </c>
    </row>
    <row r="300" spans="21:34">
      <c r="U300" t="str">
        <f t="shared" si="17"/>
        <v>Henderson Co SD, KY</v>
      </c>
      <c r="V300" t="s">
        <v>57</v>
      </c>
      <c r="W300" t="s">
        <v>58</v>
      </c>
      <c r="X300" s="15" t="s">
        <v>890</v>
      </c>
      <c r="Y300" s="15" t="s">
        <v>891</v>
      </c>
      <c r="Z300" s="15" t="s">
        <v>890</v>
      </c>
      <c r="AA300" s="15" t="s">
        <v>891</v>
      </c>
      <c r="AB300" s="15" t="s">
        <v>2335</v>
      </c>
      <c r="AC300" s="15" t="s">
        <v>2336</v>
      </c>
      <c r="AD300" s="15" t="s">
        <v>2337</v>
      </c>
      <c r="AE300" s="15" t="s">
        <v>897</v>
      </c>
      <c r="AF300" s="15" t="s">
        <v>63</v>
      </c>
      <c r="AG300" s="15" t="s">
        <v>898</v>
      </c>
      <c r="AH300" s="15" t="s">
        <v>2338</v>
      </c>
    </row>
    <row r="301" spans="21:34">
      <c r="U301" t="str">
        <f t="shared" si="17"/>
        <v>Henderson Co SD, KY</v>
      </c>
      <c r="V301" t="s">
        <v>57</v>
      </c>
      <c r="W301" t="s">
        <v>58</v>
      </c>
      <c r="X301" s="15" t="s">
        <v>890</v>
      </c>
      <c r="Y301" s="15" t="s">
        <v>891</v>
      </c>
      <c r="Z301" s="15" t="s">
        <v>890</v>
      </c>
      <c r="AA301" s="15" t="s">
        <v>891</v>
      </c>
      <c r="AB301" s="15" t="s">
        <v>2339</v>
      </c>
      <c r="AC301" s="15" t="s">
        <v>2340</v>
      </c>
      <c r="AD301" s="15" t="s">
        <v>2341</v>
      </c>
      <c r="AE301" s="15" t="s">
        <v>2342</v>
      </c>
      <c r="AF301" s="15" t="s">
        <v>63</v>
      </c>
      <c r="AG301" s="15" t="s">
        <v>2343</v>
      </c>
      <c r="AH301" s="15" t="s">
        <v>2344</v>
      </c>
    </row>
    <row r="302" spans="21:34">
      <c r="U302" t="str">
        <f t="shared" si="17"/>
        <v>Henry Co PSD, KY</v>
      </c>
      <c r="V302" t="s">
        <v>57</v>
      </c>
      <c r="W302" t="s">
        <v>58</v>
      </c>
      <c r="X302" s="15" t="s">
        <v>900</v>
      </c>
      <c r="Y302" s="15" t="s">
        <v>901</v>
      </c>
      <c r="Z302" s="15" t="s">
        <v>900</v>
      </c>
      <c r="AA302" s="15" t="s">
        <v>901</v>
      </c>
      <c r="AB302" s="15" t="s">
        <v>2345</v>
      </c>
      <c r="AC302" s="15" t="s">
        <v>2346</v>
      </c>
      <c r="AD302" s="15" t="s">
        <v>2347</v>
      </c>
      <c r="AE302" s="15" t="s">
        <v>2348</v>
      </c>
      <c r="AF302" s="15" t="s">
        <v>63</v>
      </c>
      <c r="AG302" s="15" t="s">
        <v>2349</v>
      </c>
      <c r="AH302" s="15" t="s">
        <v>2350</v>
      </c>
    </row>
    <row r="303" spans="21:34">
      <c r="U303" t="str">
        <f t="shared" si="17"/>
        <v>Henry Co PSD, KY</v>
      </c>
      <c r="V303" t="s">
        <v>57</v>
      </c>
      <c r="W303" t="s">
        <v>58</v>
      </c>
      <c r="X303" s="15" t="s">
        <v>900</v>
      </c>
      <c r="Y303" s="15" t="s">
        <v>901</v>
      </c>
      <c r="Z303" s="15" t="s">
        <v>900</v>
      </c>
      <c r="AA303" s="15" t="s">
        <v>901</v>
      </c>
      <c r="AB303" s="15" t="s">
        <v>2351</v>
      </c>
      <c r="AC303" s="15" t="s">
        <v>221</v>
      </c>
      <c r="AD303" s="15" t="s">
        <v>2352</v>
      </c>
      <c r="AE303" s="15" t="s">
        <v>2353</v>
      </c>
      <c r="AF303" s="15" t="s">
        <v>63</v>
      </c>
      <c r="AG303" s="15" t="s">
        <v>2354</v>
      </c>
      <c r="AH303" s="15" t="s">
        <v>2355</v>
      </c>
    </row>
    <row r="304" spans="21:34">
      <c r="U304" t="str">
        <f t="shared" si="17"/>
        <v>Henry Co PSD, KY</v>
      </c>
      <c r="V304" t="s">
        <v>57</v>
      </c>
      <c r="W304" t="s">
        <v>58</v>
      </c>
      <c r="X304" s="15" t="s">
        <v>900</v>
      </c>
      <c r="Y304" s="15" t="s">
        <v>901</v>
      </c>
      <c r="Z304" s="15" t="s">
        <v>900</v>
      </c>
      <c r="AA304" s="15" t="s">
        <v>901</v>
      </c>
      <c r="AB304" s="15" t="s">
        <v>2356</v>
      </c>
      <c r="AC304" s="15" t="s">
        <v>2357</v>
      </c>
      <c r="AD304" s="15" t="s">
        <v>2358</v>
      </c>
      <c r="AE304" s="15" t="s">
        <v>907</v>
      </c>
      <c r="AF304" s="15" t="s">
        <v>63</v>
      </c>
      <c r="AG304" s="15" t="s">
        <v>908</v>
      </c>
      <c r="AH304" s="15" t="s">
        <v>2359</v>
      </c>
    </row>
    <row r="305" spans="21:34">
      <c r="U305" t="str">
        <f t="shared" si="17"/>
        <v>Hickman Co SD, KY</v>
      </c>
      <c r="V305" t="s">
        <v>57</v>
      </c>
      <c r="W305" t="s">
        <v>58</v>
      </c>
      <c r="X305" s="15" t="s">
        <v>910</v>
      </c>
      <c r="Y305" s="15" t="s">
        <v>911</v>
      </c>
      <c r="Z305" s="15" t="s">
        <v>910</v>
      </c>
      <c r="AA305" s="15" t="s">
        <v>911</v>
      </c>
      <c r="AB305" s="15" t="s">
        <v>2360</v>
      </c>
      <c r="AC305" s="15" t="s">
        <v>2361</v>
      </c>
      <c r="AD305" s="15" t="s">
        <v>2362</v>
      </c>
      <c r="AE305" s="15" t="s">
        <v>917</v>
      </c>
      <c r="AF305" s="15" t="s">
        <v>63</v>
      </c>
      <c r="AG305" s="15" t="s">
        <v>918</v>
      </c>
      <c r="AH305" s="15" t="s">
        <v>2363</v>
      </c>
    </row>
    <row r="306" spans="21:34">
      <c r="U306" t="str">
        <f t="shared" si="17"/>
        <v>Hopkins Co SD, KY</v>
      </c>
      <c r="V306" t="s">
        <v>57</v>
      </c>
      <c r="W306" t="s">
        <v>58</v>
      </c>
      <c r="X306" s="15" t="s">
        <v>920</v>
      </c>
      <c r="Y306" s="15" t="s">
        <v>921</v>
      </c>
      <c r="Z306" s="15" t="s">
        <v>920</v>
      </c>
      <c r="AA306" s="15" t="s">
        <v>921</v>
      </c>
      <c r="AB306" s="15" t="s">
        <v>2364</v>
      </c>
      <c r="AC306" s="15" t="s">
        <v>2365</v>
      </c>
      <c r="AD306" t="s">
        <v>2366</v>
      </c>
      <c r="AE306" s="15" t="s">
        <v>2367</v>
      </c>
      <c r="AF306" s="15" t="s">
        <v>63</v>
      </c>
      <c r="AG306" s="15" t="s">
        <v>2368</v>
      </c>
      <c r="AH306" t="s">
        <v>2369</v>
      </c>
    </row>
    <row r="307" spans="21:34">
      <c r="U307" t="str">
        <f t="shared" si="17"/>
        <v>Hopkins Co SD, KY</v>
      </c>
      <c r="V307" t="s">
        <v>57</v>
      </c>
      <c r="W307" t="s">
        <v>58</v>
      </c>
      <c r="X307" s="15" t="s">
        <v>920</v>
      </c>
      <c r="Y307" s="15" t="s">
        <v>921</v>
      </c>
      <c r="Z307" s="15" t="s">
        <v>920</v>
      </c>
      <c r="AA307" s="15" t="s">
        <v>921</v>
      </c>
      <c r="AB307" s="15" t="s">
        <v>2370</v>
      </c>
      <c r="AC307" s="15" t="s">
        <v>2371</v>
      </c>
      <c r="AD307" s="15" t="s">
        <v>2372</v>
      </c>
      <c r="AE307" s="15" t="s">
        <v>927</v>
      </c>
      <c r="AF307" s="15" t="s">
        <v>63</v>
      </c>
      <c r="AG307" s="15" t="s">
        <v>928</v>
      </c>
      <c r="AH307" s="15" t="s">
        <v>2373</v>
      </c>
    </row>
    <row r="308" spans="21:34">
      <c r="U308" t="str">
        <f t="shared" si="17"/>
        <v>Hopkins Co SD, KY</v>
      </c>
      <c r="V308" t="s">
        <v>57</v>
      </c>
      <c r="W308" t="s">
        <v>58</v>
      </c>
      <c r="X308" s="15" t="s">
        <v>920</v>
      </c>
      <c r="Y308" s="15" t="s">
        <v>921</v>
      </c>
      <c r="Z308" s="15" t="s">
        <v>920</v>
      </c>
      <c r="AA308" s="15" t="s">
        <v>921</v>
      </c>
      <c r="AB308" s="15" t="s">
        <v>2374</v>
      </c>
      <c r="AC308" s="15" t="s">
        <v>2375</v>
      </c>
      <c r="AD308" s="15" t="s">
        <v>2376</v>
      </c>
      <c r="AE308" s="15" t="s">
        <v>2377</v>
      </c>
      <c r="AF308" s="15" t="s">
        <v>63</v>
      </c>
      <c r="AG308" s="15" t="s">
        <v>2378</v>
      </c>
      <c r="AH308" s="15" t="s">
        <v>2379</v>
      </c>
    </row>
    <row r="309" spans="21:34">
      <c r="U309" t="str">
        <f t="shared" si="17"/>
        <v>Hopkins Co SD, KY</v>
      </c>
      <c r="V309" t="s">
        <v>57</v>
      </c>
      <c r="W309" t="s">
        <v>58</v>
      </c>
      <c r="X309" s="15" t="s">
        <v>920</v>
      </c>
      <c r="Y309" s="15" t="s">
        <v>921</v>
      </c>
      <c r="Z309" s="15" t="s">
        <v>920</v>
      </c>
      <c r="AA309" s="15" t="s">
        <v>921</v>
      </c>
      <c r="AB309" s="15" t="s">
        <v>2380</v>
      </c>
      <c r="AC309" s="15" t="s">
        <v>2381</v>
      </c>
      <c r="AD309" s="15" t="s">
        <v>2382</v>
      </c>
      <c r="AE309" s="15" t="s">
        <v>927</v>
      </c>
      <c r="AF309" s="15" t="s">
        <v>63</v>
      </c>
      <c r="AG309" s="15" t="s">
        <v>928</v>
      </c>
      <c r="AH309" s="15" t="s">
        <v>2383</v>
      </c>
    </row>
    <row r="310" spans="21:34">
      <c r="U310" t="str">
        <f t="shared" si="17"/>
        <v>Hopkins Co SD, KY</v>
      </c>
      <c r="V310" t="s">
        <v>57</v>
      </c>
      <c r="W310" t="s">
        <v>58</v>
      </c>
      <c r="X310" s="15" t="s">
        <v>920</v>
      </c>
      <c r="Y310" s="15" t="s">
        <v>921</v>
      </c>
      <c r="Z310" s="15" t="s">
        <v>920</v>
      </c>
      <c r="AA310" s="15" t="s">
        <v>921</v>
      </c>
      <c r="AB310" s="15" t="s">
        <v>2384</v>
      </c>
      <c r="AC310" s="15" t="s">
        <v>2385</v>
      </c>
      <c r="AD310" s="15" t="s">
        <v>2386</v>
      </c>
      <c r="AE310" s="15" t="s">
        <v>927</v>
      </c>
      <c r="AF310" s="15" t="s">
        <v>63</v>
      </c>
      <c r="AG310" s="15" t="s">
        <v>928</v>
      </c>
      <c r="AH310" s="15" t="s">
        <v>2387</v>
      </c>
    </row>
    <row r="311" spans="21:34">
      <c r="U311" t="str">
        <f t="shared" si="17"/>
        <v>Hopkins Co SD, KY</v>
      </c>
      <c r="V311" t="s">
        <v>57</v>
      </c>
      <c r="W311" t="s">
        <v>58</v>
      </c>
      <c r="X311" s="15" t="s">
        <v>920</v>
      </c>
      <c r="Y311" s="15" t="s">
        <v>921</v>
      </c>
      <c r="Z311" s="15" t="s">
        <v>920</v>
      </c>
      <c r="AA311" s="15" t="s">
        <v>921</v>
      </c>
      <c r="AB311" s="15" t="s">
        <v>2388</v>
      </c>
      <c r="AC311" s="15" t="s">
        <v>2266</v>
      </c>
      <c r="AD311" s="15" t="s">
        <v>2389</v>
      </c>
      <c r="AE311" s="15" t="s">
        <v>2390</v>
      </c>
      <c r="AF311" s="15" t="s">
        <v>63</v>
      </c>
      <c r="AG311" s="15" t="s">
        <v>2391</v>
      </c>
      <c r="AH311" s="15" t="s">
        <v>2392</v>
      </c>
    </row>
    <row r="312" spans="21:34">
      <c r="U312" t="str">
        <f t="shared" si="17"/>
        <v>Hopkins Co SD, KY</v>
      </c>
      <c r="V312" t="s">
        <v>57</v>
      </c>
      <c r="W312" t="s">
        <v>58</v>
      </c>
      <c r="X312" s="15" t="s">
        <v>920</v>
      </c>
      <c r="Y312" s="15" t="s">
        <v>921</v>
      </c>
      <c r="Z312" s="15" t="s">
        <v>920</v>
      </c>
      <c r="AA312" s="15" t="s">
        <v>921</v>
      </c>
      <c r="AB312" s="15" t="s">
        <v>2393</v>
      </c>
      <c r="AC312" s="15" t="s">
        <v>2394</v>
      </c>
      <c r="AD312" s="15" t="s">
        <v>2395</v>
      </c>
      <c r="AE312" s="15" t="s">
        <v>927</v>
      </c>
      <c r="AF312" s="15" t="s">
        <v>63</v>
      </c>
      <c r="AG312" s="15" t="s">
        <v>928</v>
      </c>
      <c r="AH312" s="15" t="s">
        <v>2396</v>
      </c>
    </row>
    <row r="313" spans="21:34">
      <c r="U313" t="str">
        <f t="shared" si="17"/>
        <v>Hopkins Co SD, KY</v>
      </c>
      <c r="V313" t="s">
        <v>57</v>
      </c>
      <c r="W313" t="s">
        <v>58</v>
      </c>
      <c r="X313" s="15" t="s">
        <v>920</v>
      </c>
      <c r="Y313" s="15" t="s">
        <v>921</v>
      </c>
      <c r="Z313" s="15" t="s">
        <v>920</v>
      </c>
      <c r="AA313" s="15" t="s">
        <v>921</v>
      </c>
      <c r="AB313" s="15" t="s">
        <v>2397</v>
      </c>
      <c r="AC313" s="15" t="s">
        <v>2398</v>
      </c>
      <c r="AD313" s="15" t="s">
        <v>2399</v>
      </c>
      <c r="AE313" s="15" t="s">
        <v>2400</v>
      </c>
      <c r="AF313" s="15" t="s">
        <v>63</v>
      </c>
      <c r="AG313" s="15" t="s">
        <v>2401</v>
      </c>
      <c r="AH313" s="15" t="s">
        <v>2402</v>
      </c>
    </row>
    <row r="314" spans="21:34">
      <c r="U314" t="str">
        <f t="shared" si="17"/>
        <v>Jackson County SD, KY</v>
      </c>
      <c r="V314" t="s">
        <v>57</v>
      </c>
      <c r="W314" t="s">
        <v>58</v>
      </c>
      <c r="X314" s="15" t="s">
        <v>930</v>
      </c>
      <c r="Y314" s="15" t="s">
        <v>931</v>
      </c>
      <c r="Z314" s="15" t="s">
        <v>930</v>
      </c>
      <c r="AA314" s="15" t="s">
        <v>931</v>
      </c>
      <c r="AB314" s="15" t="s">
        <v>2403</v>
      </c>
      <c r="AC314" s="15" t="s">
        <v>2404</v>
      </c>
      <c r="AD314" s="15" t="s">
        <v>2405</v>
      </c>
      <c r="AE314" s="15" t="s">
        <v>937</v>
      </c>
      <c r="AF314" s="15" t="s">
        <v>63</v>
      </c>
      <c r="AG314" s="15" t="s">
        <v>938</v>
      </c>
      <c r="AH314" s="15" t="e">
        <v>#N/A</v>
      </c>
    </row>
    <row r="315" spans="21:34">
      <c r="U315" t="str">
        <f t="shared" si="17"/>
        <v>Jackson County SD, KY</v>
      </c>
      <c r="V315" t="s">
        <v>57</v>
      </c>
      <c r="W315" t="s">
        <v>58</v>
      </c>
      <c r="X315" s="15" t="s">
        <v>930</v>
      </c>
      <c r="Y315" s="15" t="s">
        <v>931</v>
      </c>
      <c r="Z315" s="15" t="s">
        <v>930</v>
      </c>
      <c r="AA315" s="15" t="s">
        <v>931</v>
      </c>
      <c r="AB315" s="15" t="s">
        <v>2406</v>
      </c>
      <c r="AC315" s="15" t="s">
        <v>2407</v>
      </c>
      <c r="AD315" s="15" t="s">
        <v>2408</v>
      </c>
      <c r="AE315" s="15" t="s">
        <v>2409</v>
      </c>
      <c r="AF315" s="15" t="s">
        <v>63</v>
      </c>
      <c r="AG315" s="15" t="s">
        <v>2410</v>
      </c>
      <c r="AH315" s="15" t="e">
        <v>#N/A</v>
      </c>
    </row>
    <row r="316" spans="21:34">
      <c r="U316" t="str">
        <f t="shared" si="17"/>
        <v>Jackson County SD, KY</v>
      </c>
      <c r="V316" t="s">
        <v>57</v>
      </c>
      <c r="W316" t="s">
        <v>58</v>
      </c>
      <c r="X316" s="15" t="s">
        <v>930</v>
      </c>
      <c r="Y316" s="15" t="s">
        <v>931</v>
      </c>
      <c r="Z316" s="15" t="s">
        <v>930</v>
      </c>
      <c r="AA316" s="15" t="s">
        <v>931</v>
      </c>
      <c r="AB316" s="15" t="s">
        <v>2411</v>
      </c>
      <c r="AC316" s="15" t="s">
        <v>2412</v>
      </c>
      <c r="AD316" s="15" t="s">
        <v>2413</v>
      </c>
      <c r="AE316" s="15" t="s">
        <v>2414</v>
      </c>
      <c r="AF316" s="15" t="s">
        <v>63</v>
      </c>
      <c r="AG316" s="15" t="s">
        <v>2415</v>
      </c>
      <c r="AH316" s="15" t="e">
        <v>#N/A</v>
      </c>
    </row>
    <row r="317" spans="21:34">
      <c r="U317" t="str">
        <f t="shared" si="17"/>
        <v>Jackson ISD, KY</v>
      </c>
      <c r="V317" t="s">
        <v>57</v>
      </c>
      <c r="W317" t="s">
        <v>58</v>
      </c>
      <c r="X317" s="15" t="s">
        <v>940</v>
      </c>
      <c r="Y317" s="15" t="s">
        <v>941</v>
      </c>
      <c r="Z317" s="15" t="s">
        <v>940</v>
      </c>
      <c r="AA317" s="15" t="s">
        <v>941</v>
      </c>
      <c r="AB317" s="15" t="s">
        <v>2416</v>
      </c>
      <c r="AC317" s="15" t="s">
        <v>2417</v>
      </c>
      <c r="AD317" s="15" t="s">
        <v>945</v>
      </c>
      <c r="AE317" s="15" t="s">
        <v>277</v>
      </c>
      <c r="AF317" s="15" t="s">
        <v>63</v>
      </c>
      <c r="AG317" s="15" t="s">
        <v>278</v>
      </c>
      <c r="AH317" s="15" t="s">
        <v>2418</v>
      </c>
    </row>
    <row r="318" spans="21:34">
      <c r="U318" t="str">
        <f t="shared" si="17"/>
        <v>Jefferson Co Public Schools, KY</v>
      </c>
      <c r="V318" t="s">
        <v>57</v>
      </c>
      <c r="W318" t="s">
        <v>58</v>
      </c>
      <c r="X318" s="15" t="s">
        <v>947</v>
      </c>
      <c r="Y318" s="15" t="s">
        <v>948</v>
      </c>
      <c r="Z318" s="15" t="s">
        <v>947</v>
      </c>
      <c r="AA318" s="15" t="s">
        <v>948</v>
      </c>
      <c r="AB318" s="15" t="s">
        <v>2419</v>
      </c>
      <c r="AC318" s="15" t="s">
        <v>2420</v>
      </c>
      <c r="AD318" s="15" t="s">
        <v>2421</v>
      </c>
      <c r="AE318" s="15" t="s">
        <v>853</v>
      </c>
      <c r="AF318" s="15" t="s">
        <v>63</v>
      </c>
      <c r="AG318" s="15" t="s">
        <v>2422</v>
      </c>
      <c r="AH318" s="15" t="s">
        <v>2423</v>
      </c>
    </row>
    <row r="319" spans="21:34">
      <c r="U319" t="str">
        <f t="shared" si="17"/>
        <v>Jefferson Co Public Schools, KY</v>
      </c>
      <c r="V319" t="s">
        <v>57</v>
      </c>
      <c r="W319" t="s">
        <v>58</v>
      </c>
      <c r="X319" s="15" t="s">
        <v>947</v>
      </c>
      <c r="Y319" s="15" t="s">
        <v>948</v>
      </c>
      <c r="Z319" s="15" t="s">
        <v>947</v>
      </c>
      <c r="AA319" s="15" t="s">
        <v>948</v>
      </c>
      <c r="AB319" s="15" t="s">
        <v>2424</v>
      </c>
      <c r="AC319" s="15" t="s">
        <v>2425</v>
      </c>
      <c r="AD319" s="15" t="s">
        <v>2426</v>
      </c>
      <c r="AE319" s="15" t="s">
        <v>853</v>
      </c>
      <c r="AF319" s="15" t="s">
        <v>63</v>
      </c>
      <c r="AG319" s="15" t="s">
        <v>2427</v>
      </c>
      <c r="AH319" s="15" t="s">
        <v>2428</v>
      </c>
    </row>
    <row r="320" spans="21:34">
      <c r="U320" t="str">
        <f t="shared" si="17"/>
        <v>Jefferson Co Public Schools, KY</v>
      </c>
      <c r="V320" t="s">
        <v>57</v>
      </c>
      <c r="W320" t="s">
        <v>58</v>
      </c>
      <c r="X320" s="15" t="s">
        <v>947</v>
      </c>
      <c r="Y320" s="15" t="s">
        <v>948</v>
      </c>
      <c r="Z320" s="15" t="s">
        <v>947</v>
      </c>
      <c r="AA320" s="15" t="s">
        <v>948</v>
      </c>
      <c r="AB320" s="15" t="s">
        <v>2429</v>
      </c>
      <c r="AC320" s="15" t="s">
        <v>2430</v>
      </c>
      <c r="AD320" s="15" t="s">
        <v>2431</v>
      </c>
      <c r="AE320" s="15" t="s">
        <v>853</v>
      </c>
      <c r="AF320" s="15" t="s">
        <v>63</v>
      </c>
      <c r="AG320" s="15" t="s">
        <v>2432</v>
      </c>
      <c r="AH320" s="15" t="s">
        <v>2433</v>
      </c>
    </row>
    <row r="321" spans="21:34">
      <c r="U321" t="str">
        <f t="shared" si="17"/>
        <v>Jefferson Co Public Schools, KY</v>
      </c>
      <c r="V321" t="s">
        <v>57</v>
      </c>
      <c r="W321" t="s">
        <v>58</v>
      </c>
      <c r="X321" s="15" t="s">
        <v>947</v>
      </c>
      <c r="Y321" s="15" t="s">
        <v>948</v>
      </c>
      <c r="Z321" s="15" t="s">
        <v>947</v>
      </c>
      <c r="AA321" s="15" t="s">
        <v>948</v>
      </c>
      <c r="AB321" s="15" t="s">
        <v>2434</v>
      </c>
      <c r="AC321" s="15" t="s">
        <v>2435</v>
      </c>
      <c r="AD321" s="15" t="s">
        <v>2436</v>
      </c>
      <c r="AE321" s="15" t="s">
        <v>853</v>
      </c>
      <c r="AF321" s="15" t="s">
        <v>63</v>
      </c>
      <c r="AG321" s="15" t="s">
        <v>2437</v>
      </c>
      <c r="AH321" s="15" t="s">
        <v>2438</v>
      </c>
    </row>
    <row r="322" spans="21:34">
      <c r="U322" t="str">
        <f t="shared" ref="U322:U385" si="18">Y322&amp;", KY"</f>
        <v>Jefferson Co Public Schools, KY</v>
      </c>
      <c r="V322" t="s">
        <v>57</v>
      </c>
      <c r="W322" t="s">
        <v>58</v>
      </c>
      <c r="X322" s="15" t="s">
        <v>947</v>
      </c>
      <c r="Y322" s="15" t="s">
        <v>948</v>
      </c>
      <c r="Z322" s="15" t="s">
        <v>947</v>
      </c>
      <c r="AA322" s="15" t="s">
        <v>948</v>
      </c>
      <c r="AB322" s="15" t="s">
        <v>2439</v>
      </c>
      <c r="AC322" s="15" t="s">
        <v>2440</v>
      </c>
      <c r="AD322" s="15" t="s">
        <v>2441</v>
      </c>
      <c r="AE322" s="15" t="s">
        <v>853</v>
      </c>
      <c r="AF322" s="15" t="s">
        <v>63</v>
      </c>
      <c r="AG322" s="15" t="s">
        <v>2442</v>
      </c>
      <c r="AH322" s="15" t="s">
        <v>2443</v>
      </c>
    </row>
    <row r="323" spans="21:34">
      <c r="U323" t="str">
        <f t="shared" si="18"/>
        <v>Jefferson Co Public Schools, KY</v>
      </c>
      <c r="V323" t="s">
        <v>57</v>
      </c>
      <c r="W323" t="s">
        <v>58</v>
      </c>
      <c r="X323" s="15" t="s">
        <v>947</v>
      </c>
      <c r="Y323" s="15" t="s">
        <v>948</v>
      </c>
      <c r="Z323" s="15" t="s">
        <v>947</v>
      </c>
      <c r="AA323" s="15" t="s">
        <v>948</v>
      </c>
      <c r="AB323" s="15" t="s">
        <v>2444</v>
      </c>
      <c r="AC323" s="15" t="s">
        <v>2445</v>
      </c>
      <c r="AD323" s="15" t="s">
        <v>2446</v>
      </c>
      <c r="AE323" s="15" t="s">
        <v>853</v>
      </c>
      <c r="AF323" s="15" t="s">
        <v>63</v>
      </c>
      <c r="AG323" s="15" t="s">
        <v>2447</v>
      </c>
      <c r="AH323" s="15" t="s">
        <v>2448</v>
      </c>
    </row>
    <row r="324" spans="21:34">
      <c r="U324" t="str">
        <f t="shared" si="18"/>
        <v>Jefferson Co Public Schools, KY</v>
      </c>
      <c r="V324" t="s">
        <v>57</v>
      </c>
      <c r="W324" t="s">
        <v>58</v>
      </c>
      <c r="X324" s="15" t="s">
        <v>947</v>
      </c>
      <c r="Y324" s="15" t="s">
        <v>948</v>
      </c>
      <c r="Z324" s="15" t="s">
        <v>947</v>
      </c>
      <c r="AA324" s="15" t="s">
        <v>948</v>
      </c>
      <c r="AB324" s="15"/>
      <c r="AC324" s="15" t="s">
        <v>2449</v>
      </c>
      <c r="AD324" s="15" t="s">
        <v>2450</v>
      </c>
      <c r="AE324" s="15" t="s">
        <v>853</v>
      </c>
      <c r="AF324" s="15" t="s">
        <v>63</v>
      </c>
      <c r="AG324" s="15">
        <v>40220</v>
      </c>
      <c r="AH324" s="15" t="s">
        <v>2451</v>
      </c>
    </row>
    <row r="325" spans="21:34">
      <c r="U325" t="str">
        <f t="shared" si="18"/>
        <v>Jefferson Co Public Schools, KY</v>
      </c>
      <c r="V325" t="s">
        <v>57</v>
      </c>
      <c r="W325" t="s">
        <v>58</v>
      </c>
      <c r="X325" s="15" t="s">
        <v>947</v>
      </c>
      <c r="Y325" s="15" t="s">
        <v>948</v>
      </c>
      <c r="Z325" s="15" t="s">
        <v>947</v>
      </c>
      <c r="AA325" s="15" t="s">
        <v>948</v>
      </c>
      <c r="AB325" s="15" t="s">
        <v>2452</v>
      </c>
      <c r="AC325" s="15" t="s">
        <v>2453</v>
      </c>
      <c r="AD325" s="15" t="s">
        <v>2454</v>
      </c>
      <c r="AE325" s="15" t="s">
        <v>853</v>
      </c>
      <c r="AF325" s="15" t="s">
        <v>63</v>
      </c>
      <c r="AG325" s="15" t="s">
        <v>2455</v>
      </c>
      <c r="AH325" s="15" t="s">
        <v>2456</v>
      </c>
    </row>
    <row r="326" spans="21:34">
      <c r="U326" t="str">
        <f t="shared" si="18"/>
        <v>Jefferson Co Public Schools, KY</v>
      </c>
      <c r="V326" t="s">
        <v>57</v>
      </c>
      <c r="W326" t="s">
        <v>58</v>
      </c>
      <c r="X326" s="15" t="s">
        <v>947</v>
      </c>
      <c r="Y326" s="15" t="s">
        <v>948</v>
      </c>
      <c r="Z326" s="15" t="s">
        <v>947</v>
      </c>
      <c r="AA326" s="15" t="s">
        <v>948</v>
      </c>
      <c r="AB326" s="15" t="s">
        <v>2457</v>
      </c>
      <c r="AC326" s="15" t="s">
        <v>2458</v>
      </c>
      <c r="AD326" s="15" t="s">
        <v>2459</v>
      </c>
      <c r="AE326" s="15" t="s">
        <v>853</v>
      </c>
      <c r="AF326" s="15" t="s">
        <v>63</v>
      </c>
      <c r="AG326" s="15" t="s">
        <v>2460</v>
      </c>
      <c r="AH326" s="15" t="s">
        <v>2461</v>
      </c>
    </row>
    <row r="327" spans="21:34">
      <c r="U327" t="str">
        <f t="shared" si="18"/>
        <v>Jefferson Co Public Schools, KY</v>
      </c>
      <c r="V327" t="s">
        <v>57</v>
      </c>
      <c r="W327" t="s">
        <v>58</v>
      </c>
      <c r="X327" s="15" t="s">
        <v>947</v>
      </c>
      <c r="Y327" s="15" t="s">
        <v>948</v>
      </c>
      <c r="Z327" s="15" t="s">
        <v>947</v>
      </c>
      <c r="AA327" s="15" t="s">
        <v>948</v>
      </c>
      <c r="AB327" s="15" t="s">
        <v>2462</v>
      </c>
      <c r="AC327" s="15" t="s">
        <v>2463</v>
      </c>
      <c r="AD327" s="15" t="s">
        <v>2464</v>
      </c>
      <c r="AE327" s="15" t="s">
        <v>853</v>
      </c>
      <c r="AF327" s="15" t="s">
        <v>63</v>
      </c>
      <c r="AG327" s="15" t="s">
        <v>854</v>
      </c>
      <c r="AH327" s="15" t="s">
        <v>2465</v>
      </c>
    </row>
    <row r="328" spans="21:34">
      <c r="U328" t="str">
        <f t="shared" si="18"/>
        <v>Jefferson Co Public Schools, KY</v>
      </c>
      <c r="V328" t="s">
        <v>57</v>
      </c>
      <c r="W328" t="s">
        <v>58</v>
      </c>
      <c r="X328" s="15" t="s">
        <v>947</v>
      </c>
      <c r="Y328" s="15" t="s">
        <v>948</v>
      </c>
      <c r="Z328" s="15" t="s">
        <v>947</v>
      </c>
      <c r="AA328" s="15" t="s">
        <v>948</v>
      </c>
      <c r="AB328" s="15" t="s">
        <v>2466</v>
      </c>
      <c r="AC328" s="15" t="s">
        <v>2467</v>
      </c>
      <c r="AD328" s="15" t="s">
        <v>2468</v>
      </c>
      <c r="AE328" s="15" t="s">
        <v>853</v>
      </c>
      <c r="AF328" s="15" t="s">
        <v>63</v>
      </c>
      <c r="AG328" s="15" t="s">
        <v>2469</v>
      </c>
      <c r="AH328" s="15" t="s">
        <v>2470</v>
      </c>
    </row>
    <row r="329" spans="21:34">
      <c r="U329" t="str">
        <f t="shared" si="18"/>
        <v>Jefferson Co Public Schools, KY</v>
      </c>
      <c r="V329" t="s">
        <v>57</v>
      </c>
      <c r="W329" t="s">
        <v>58</v>
      </c>
      <c r="X329" s="15" t="s">
        <v>947</v>
      </c>
      <c r="Y329" s="15" t="s">
        <v>948</v>
      </c>
      <c r="Z329" s="15" t="s">
        <v>947</v>
      </c>
      <c r="AA329" s="15" t="s">
        <v>948</v>
      </c>
      <c r="AB329" s="15" t="s">
        <v>2471</v>
      </c>
      <c r="AC329" s="15" t="s">
        <v>2472</v>
      </c>
      <c r="AD329" s="15" t="s">
        <v>2473</v>
      </c>
      <c r="AE329" s="15" t="s">
        <v>853</v>
      </c>
      <c r="AF329" s="15" t="s">
        <v>63</v>
      </c>
      <c r="AG329" s="15" t="s">
        <v>1001</v>
      </c>
      <c r="AH329" s="15" t="s">
        <v>2474</v>
      </c>
    </row>
    <row r="330" spans="21:34">
      <c r="U330" t="str">
        <f t="shared" si="18"/>
        <v>Jefferson Co Public Schools, KY</v>
      </c>
      <c r="V330" t="s">
        <v>57</v>
      </c>
      <c r="W330" t="s">
        <v>58</v>
      </c>
      <c r="X330" s="15" t="s">
        <v>947</v>
      </c>
      <c r="Y330" s="15" t="s">
        <v>948</v>
      </c>
      <c r="Z330" s="15" t="s">
        <v>947</v>
      </c>
      <c r="AA330" s="15" t="s">
        <v>948</v>
      </c>
      <c r="AB330" s="15" t="s">
        <v>2475</v>
      </c>
      <c r="AC330" s="15" t="s">
        <v>2476</v>
      </c>
      <c r="AD330" s="15" t="s">
        <v>2477</v>
      </c>
      <c r="AE330" s="15" t="s">
        <v>853</v>
      </c>
      <c r="AF330" s="15" t="s">
        <v>63</v>
      </c>
      <c r="AG330" s="15" t="s">
        <v>2432</v>
      </c>
      <c r="AH330" s="15" t="s">
        <v>2478</v>
      </c>
    </row>
    <row r="331" spans="21:34">
      <c r="U331" t="str">
        <f t="shared" si="18"/>
        <v>Jefferson Co Public Schools, KY</v>
      </c>
      <c r="V331" t="s">
        <v>57</v>
      </c>
      <c r="W331" t="s">
        <v>58</v>
      </c>
      <c r="X331" s="15" t="s">
        <v>947</v>
      </c>
      <c r="Y331" s="15" t="s">
        <v>948</v>
      </c>
      <c r="Z331" s="15" t="s">
        <v>947</v>
      </c>
      <c r="AA331" s="15" t="s">
        <v>948</v>
      </c>
      <c r="AB331" s="15" t="s">
        <v>2479</v>
      </c>
      <c r="AC331" s="15" t="s">
        <v>2480</v>
      </c>
      <c r="AD331" s="15" t="s">
        <v>2481</v>
      </c>
      <c r="AE331" s="15" t="s">
        <v>853</v>
      </c>
      <c r="AF331" s="15" t="s">
        <v>63</v>
      </c>
      <c r="AG331" s="15" t="s">
        <v>2482</v>
      </c>
      <c r="AH331" s="15" t="s">
        <v>2483</v>
      </c>
    </row>
    <row r="332" spans="21:34">
      <c r="U332" t="str">
        <f t="shared" si="18"/>
        <v>Jefferson Co Public Schools, KY</v>
      </c>
      <c r="V332" t="s">
        <v>57</v>
      </c>
      <c r="W332" t="s">
        <v>58</v>
      </c>
      <c r="X332" s="15" t="s">
        <v>947</v>
      </c>
      <c r="Y332" s="15" t="s">
        <v>948</v>
      </c>
      <c r="Z332" s="15" t="s">
        <v>947</v>
      </c>
      <c r="AA332" s="15" t="s">
        <v>948</v>
      </c>
      <c r="AB332" s="15" t="s">
        <v>2484</v>
      </c>
      <c r="AC332" s="15" t="s">
        <v>2485</v>
      </c>
      <c r="AD332" s="15" t="s">
        <v>2486</v>
      </c>
      <c r="AE332" s="15" t="s">
        <v>853</v>
      </c>
      <c r="AF332" s="15" t="s">
        <v>63</v>
      </c>
      <c r="AG332" s="15" t="s">
        <v>2422</v>
      </c>
      <c r="AH332" s="15" t="s">
        <v>2487</v>
      </c>
    </row>
    <row r="333" spans="21:34">
      <c r="U333" t="str">
        <f t="shared" si="18"/>
        <v>Jefferson Co Public Schools, KY</v>
      </c>
      <c r="V333" t="s">
        <v>57</v>
      </c>
      <c r="W333" t="s">
        <v>58</v>
      </c>
      <c r="X333" s="15" t="s">
        <v>947</v>
      </c>
      <c r="Y333" s="15" t="s">
        <v>948</v>
      </c>
      <c r="Z333" s="15" t="s">
        <v>947</v>
      </c>
      <c r="AA333" s="15" t="s">
        <v>948</v>
      </c>
      <c r="AB333" s="15" t="s">
        <v>2488</v>
      </c>
      <c r="AC333" s="15" t="s">
        <v>2489</v>
      </c>
      <c r="AD333" s="15" t="s">
        <v>2490</v>
      </c>
      <c r="AE333" s="15" t="s">
        <v>853</v>
      </c>
      <c r="AF333" s="15" t="s">
        <v>63</v>
      </c>
      <c r="AG333" s="15" t="s">
        <v>2422</v>
      </c>
      <c r="AH333" s="15" t="s">
        <v>2491</v>
      </c>
    </row>
    <row r="334" spans="21:34">
      <c r="U334" t="str">
        <f t="shared" si="18"/>
        <v>Jefferson Co Public Schools, KY</v>
      </c>
      <c r="V334" t="s">
        <v>57</v>
      </c>
      <c r="W334" t="s">
        <v>58</v>
      </c>
      <c r="X334" s="15" t="s">
        <v>947</v>
      </c>
      <c r="Y334" s="15" t="s">
        <v>948</v>
      </c>
      <c r="Z334" s="15" t="s">
        <v>947</v>
      </c>
      <c r="AA334" s="15" t="s">
        <v>948</v>
      </c>
      <c r="AB334" s="15" t="s">
        <v>2492</v>
      </c>
      <c r="AC334" s="15" t="s">
        <v>2493</v>
      </c>
      <c r="AD334" s="15" t="s">
        <v>2494</v>
      </c>
      <c r="AE334" s="15" t="s">
        <v>853</v>
      </c>
      <c r="AF334" s="15" t="s">
        <v>63</v>
      </c>
      <c r="AG334" s="15" t="s">
        <v>2495</v>
      </c>
      <c r="AH334" s="15" t="s">
        <v>2496</v>
      </c>
    </row>
    <row r="335" spans="21:34">
      <c r="U335" t="str">
        <f t="shared" si="18"/>
        <v>Jefferson Co Public Schools, KY</v>
      </c>
      <c r="V335" t="s">
        <v>57</v>
      </c>
      <c r="W335" t="s">
        <v>58</v>
      </c>
      <c r="X335" s="15" t="s">
        <v>947</v>
      </c>
      <c r="Y335" s="15" t="s">
        <v>948</v>
      </c>
      <c r="Z335" s="15" t="s">
        <v>947</v>
      </c>
      <c r="AA335" s="15" t="s">
        <v>948</v>
      </c>
      <c r="AB335" s="15"/>
      <c r="AC335" s="15" t="s">
        <v>2497</v>
      </c>
      <c r="AD335" s="15" t="s">
        <v>2498</v>
      </c>
      <c r="AE335" s="15" t="s">
        <v>853</v>
      </c>
      <c r="AF335" s="15" t="s">
        <v>63</v>
      </c>
      <c r="AG335" s="15">
        <v>40209</v>
      </c>
      <c r="AH335" s="15" t="s">
        <v>2499</v>
      </c>
    </row>
    <row r="336" spans="21:34">
      <c r="U336" t="str">
        <f t="shared" si="18"/>
        <v>Jefferson Co Public Schools, KY</v>
      </c>
      <c r="V336" t="s">
        <v>57</v>
      </c>
      <c r="W336" t="s">
        <v>58</v>
      </c>
      <c r="X336" s="15" t="s">
        <v>947</v>
      </c>
      <c r="Y336" s="15" t="s">
        <v>948</v>
      </c>
      <c r="Z336" s="15" t="s">
        <v>947</v>
      </c>
      <c r="AA336" s="15" t="s">
        <v>948</v>
      </c>
      <c r="AB336" s="15" t="s">
        <v>2500</v>
      </c>
      <c r="AC336" s="15" t="s">
        <v>2501</v>
      </c>
      <c r="AD336" s="15" t="s">
        <v>2502</v>
      </c>
      <c r="AE336" s="15" t="s">
        <v>853</v>
      </c>
      <c r="AF336" s="15" t="s">
        <v>63</v>
      </c>
      <c r="AG336" s="15" t="s">
        <v>2503</v>
      </c>
      <c r="AH336" s="15" t="s">
        <v>2504</v>
      </c>
    </row>
    <row r="337" spans="21:34">
      <c r="U337" t="str">
        <f t="shared" si="18"/>
        <v>Jefferson Co Public Schools, KY</v>
      </c>
      <c r="V337" t="s">
        <v>57</v>
      </c>
      <c r="W337" t="s">
        <v>58</v>
      </c>
      <c r="X337" s="15" t="s">
        <v>947</v>
      </c>
      <c r="Y337" s="15" t="s">
        <v>948</v>
      </c>
      <c r="Z337" s="15" t="s">
        <v>947</v>
      </c>
      <c r="AA337" s="15" t="s">
        <v>948</v>
      </c>
      <c r="AB337" s="15" t="s">
        <v>2505</v>
      </c>
      <c r="AC337" s="15" t="s">
        <v>2506</v>
      </c>
      <c r="AD337" s="15" t="s">
        <v>2507</v>
      </c>
      <c r="AE337" s="15" t="s">
        <v>853</v>
      </c>
      <c r="AF337" s="15" t="s">
        <v>63</v>
      </c>
      <c r="AG337" s="15" t="s">
        <v>2508</v>
      </c>
      <c r="AH337" s="15" t="s">
        <v>2509</v>
      </c>
    </row>
    <row r="338" spans="21:34">
      <c r="U338" t="str">
        <f t="shared" si="18"/>
        <v>Jefferson Co Public Schools, KY</v>
      </c>
      <c r="V338" t="s">
        <v>57</v>
      </c>
      <c r="W338" t="s">
        <v>58</v>
      </c>
      <c r="X338" s="15" t="s">
        <v>947</v>
      </c>
      <c r="Y338" s="15" t="s">
        <v>948</v>
      </c>
      <c r="Z338" s="15" t="s">
        <v>947</v>
      </c>
      <c r="AA338" s="15" t="s">
        <v>948</v>
      </c>
      <c r="AB338" s="15" t="s">
        <v>2510</v>
      </c>
      <c r="AC338" s="15" t="s">
        <v>2511</v>
      </c>
      <c r="AD338" s="15" t="s">
        <v>2512</v>
      </c>
      <c r="AE338" s="15" t="s">
        <v>853</v>
      </c>
      <c r="AF338" s="15" t="s">
        <v>63</v>
      </c>
      <c r="AG338" s="15" t="s">
        <v>2513</v>
      </c>
      <c r="AH338" s="15" t="s">
        <v>2514</v>
      </c>
    </row>
    <row r="339" spans="21:34">
      <c r="U339" t="str">
        <f t="shared" si="18"/>
        <v>Jefferson Co Public Schools, KY</v>
      </c>
      <c r="V339" t="s">
        <v>57</v>
      </c>
      <c r="W339" t="s">
        <v>58</v>
      </c>
      <c r="X339" s="15" t="s">
        <v>947</v>
      </c>
      <c r="Y339" s="15" t="s">
        <v>948</v>
      </c>
      <c r="Z339" s="15" t="s">
        <v>947</v>
      </c>
      <c r="AA339" s="15" t="s">
        <v>948</v>
      </c>
      <c r="AB339" s="15" t="s">
        <v>2515</v>
      </c>
      <c r="AC339" s="15" t="s">
        <v>2516</v>
      </c>
      <c r="AD339" s="15" t="s">
        <v>2517</v>
      </c>
      <c r="AE339" s="15" t="s">
        <v>2518</v>
      </c>
      <c r="AF339" s="15" t="s">
        <v>63</v>
      </c>
      <c r="AG339" s="15" t="s">
        <v>2519</v>
      </c>
      <c r="AH339" s="15" t="s">
        <v>2520</v>
      </c>
    </row>
    <row r="340" spans="21:34">
      <c r="U340" t="str">
        <f t="shared" si="18"/>
        <v>Jefferson Co Public Schools, KY</v>
      </c>
      <c r="V340" t="s">
        <v>57</v>
      </c>
      <c r="W340" t="s">
        <v>58</v>
      </c>
      <c r="X340" s="15" t="s">
        <v>947</v>
      </c>
      <c r="Y340" s="15" t="s">
        <v>948</v>
      </c>
      <c r="Z340" s="15" t="s">
        <v>947</v>
      </c>
      <c r="AA340" s="15" t="s">
        <v>948</v>
      </c>
      <c r="AB340" s="15" t="s">
        <v>2521</v>
      </c>
      <c r="AC340" s="15" t="s">
        <v>2522</v>
      </c>
      <c r="AD340" s="15" t="s">
        <v>2523</v>
      </c>
      <c r="AE340" s="15" t="s">
        <v>853</v>
      </c>
      <c r="AF340" s="15" t="s">
        <v>63</v>
      </c>
      <c r="AG340" s="15" t="s">
        <v>2524</v>
      </c>
      <c r="AH340" s="15" t="s">
        <v>2525</v>
      </c>
    </row>
    <row r="341" spans="21:34">
      <c r="U341" t="str">
        <f t="shared" si="18"/>
        <v>Jefferson Co Public Schools, KY</v>
      </c>
      <c r="V341" t="s">
        <v>57</v>
      </c>
      <c r="W341" t="s">
        <v>58</v>
      </c>
      <c r="X341" s="15" t="s">
        <v>947</v>
      </c>
      <c r="Y341" s="15" t="s">
        <v>948</v>
      </c>
      <c r="Z341" s="15" t="s">
        <v>947</v>
      </c>
      <c r="AA341" s="15" t="s">
        <v>948</v>
      </c>
      <c r="AB341" s="15" t="s">
        <v>2526</v>
      </c>
      <c r="AC341" s="15" t="s">
        <v>2527</v>
      </c>
      <c r="AD341" s="15" t="s">
        <v>2528</v>
      </c>
      <c r="AE341" s="15" t="s">
        <v>853</v>
      </c>
      <c r="AF341" s="15" t="s">
        <v>63</v>
      </c>
      <c r="AG341" s="15" t="s">
        <v>2529</v>
      </c>
      <c r="AH341" s="15" t="s">
        <v>2530</v>
      </c>
    </row>
    <row r="342" spans="21:34">
      <c r="U342" t="str">
        <f t="shared" si="18"/>
        <v>Jefferson Co Public Schools, KY</v>
      </c>
      <c r="V342" t="s">
        <v>57</v>
      </c>
      <c r="W342" t="s">
        <v>58</v>
      </c>
      <c r="X342" s="15" t="s">
        <v>947</v>
      </c>
      <c r="Y342" s="15" t="s">
        <v>948</v>
      </c>
      <c r="Z342" s="15" t="s">
        <v>947</v>
      </c>
      <c r="AA342" s="15" t="s">
        <v>948</v>
      </c>
      <c r="AB342" s="15"/>
      <c r="AC342" s="15" t="s">
        <v>2531</v>
      </c>
      <c r="AD342" s="15" t="s">
        <v>2532</v>
      </c>
      <c r="AE342" s="15" t="s">
        <v>853</v>
      </c>
      <c r="AF342" s="15" t="s">
        <v>63</v>
      </c>
      <c r="AG342" s="15">
        <v>40210</v>
      </c>
      <c r="AH342" s="15" t="s">
        <v>2533</v>
      </c>
    </row>
    <row r="343" spans="21:34">
      <c r="U343" t="str">
        <f t="shared" si="18"/>
        <v>Jefferson Co Public Schools, KY</v>
      </c>
      <c r="V343" t="s">
        <v>57</v>
      </c>
      <c r="W343" t="s">
        <v>58</v>
      </c>
      <c r="X343" s="15" t="s">
        <v>947</v>
      </c>
      <c r="Y343" s="15" t="s">
        <v>948</v>
      </c>
      <c r="Z343" s="15" t="s">
        <v>947</v>
      </c>
      <c r="AA343" s="15" t="s">
        <v>948</v>
      </c>
      <c r="AB343" s="15" t="s">
        <v>2534</v>
      </c>
      <c r="AC343" s="15" t="s">
        <v>2535</v>
      </c>
      <c r="AD343" s="15" t="s">
        <v>2536</v>
      </c>
      <c r="AE343" s="15" t="s">
        <v>853</v>
      </c>
      <c r="AF343" s="15" t="s">
        <v>63</v>
      </c>
      <c r="AG343" s="15" t="s">
        <v>2495</v>
      </c>
      <c r="AH343" s="15" t="s">
        <v>2537</v>
      </c>
    </row>
    <row r="344" spans="21:34">
      <c r="U344" t="str">
        <f t="shared" si="18"/>
        <v>Jefferson Co Public Schools, KY</v>
      </c>
      <c r="V344" t="s">
        <v>57</v>
      </c>
      <c r="W344" t="s">
        <v>58</v>
      </c>
      <c r="X344" s="15" t="s">
        <v>947</v>
      </c>
      <c r="Y344" s="15" t="s">
        <v>948</v>
      </c>
      <c r="Z344" s="15" t="s">
        <v>947</v>
      </c>
      <c r="AA344" s="15" t="s">
        <v>948</v>
      </c>
      <c r="AB344" s="15" t="s">
        <v>2538</v>
      </c>
      <c r="AC344" s="15" t="s">
        <v>2539</v>
      </c>
      <c r="AD344" s="15" t="s">
        <v>2540</v>
      </c>
      <c r="AE344" s="15" t="s">
        <v>853</v>
      </c>
      <c r="AF344" s="15" t="s">
        <v>63</v>
      </c>
      <c r="AG344" s="15" t="s">
        <v>2422</v>
      </c>
      <c r="AH344" s="15" t="s">
        <v>2541</v>
      </c>
    </row>
    <row r="345" spans="21:34">
      <c r="U345" t="str">
        <f t="shared" si="18"/>
        <v>Jefferson Co Public Schools, KY</v>
      </c>
      <c r="V345" t="s">
        <v>57</v>
      </c>
      <c r="W345" t="s">
        <v>58</v>
      </c>
      <c r="X345" s="15" t="s">
        <v>947</v>
      </c>
      <c r="Y345" s="15" t="s">
        <v>948</v>
      </c>
      <c r="Z345" s="15" t="s">
        <v>947</v>
      </c>
      <c r="AA345" s="15" t="s">
        <v>948</v>
      </c>
      <c r="AB345" s="15" t="s">
        <v>2542</v>
      </c>
      <c r="AC345" s="15" t="s">
        <v>2543</v>
      </c>
      <c r="AD345" s="15" t="s">
        <v>2544</v>
      </c>
      <c r="AE345" s="15" t="s">
        <v>853</v>
      </c>
      <c r="AF345" s="15" t="s">
        <v>63</v>
      </c>
      <c r="AG345" s="15" t="s">
        <v>2545</v>
      </c>
      <c r="AH345" s="15" t="s">
        <v>2546</v>
      </c>
    </row>
    <row r="346" spans="21:34">
      <c r="U346" t="str">
        <f t="shared" si="18"/>
        <v>Jefferson Co Public Schools, KY</v>
      </c>
      <c r="V346" t="s">
        <v>57</v>
      </c>
      <c r="W346" t="s">
        <v>58</v>
      </c>
      <c r="X346" s="15" t="s">
        <v>947</v>
      </c>
      <c r="Y346" s="15" t="s">
        <v>948</v>
      </c>
      <c r="Z346" s="15" t="s">
        <v>947</v>
      </c>
      <c r="AA346" s="15" t="s">
        <v>948</v>
      </c>
      <c r="AB346" s="15" t="s">
        <v>2547</v>
      </c>
      <c r="AC346" s="15" t="s">
        <v>2548</v>
      </c>
      <c r="AD346" s="15" t="s">
        <v>2549</v>
      </c>
      <c r="AE346" s="15" t="s">
        <v>853</v>
      </c>
      <c r="AF346" s="15" t="s">
        <v>63</v>
      </c>
      <c r="AG346" s="15" t="s">
        <v>2513</v>
      </c>
      <c r="AH346" s="15" t="s">
        <v>2550</v>
      </c>
    </row>
    <row r="347" spans="21:34">
      <c r="U347" t="str">
        <f t="shared" si="18"/>
        <v>Jefferson Co Public Schools, KY</v>
      </c>
      <c r="V347" t="s">
        <v>57</v>
      </c>
      <c r="W347" t="s">
        <v>58</v>
      </c>
      <c r="X347" s="15" t="s">
        <v>947</v>
      </c>
      <c r="Y347" s="15" t="s">
        <v>948</v>
      </c>
      <c r="Z347" s="15" t="s">
        <v>947</v>
      </c>
      <c r="AA347" s="15" t="s">
        <v>948</v>
      </c>
      <c r="AB347" s="15" t="s">
        <v>2551</v>
      </c>
      <c r="AC347" s="15" t="s">
        <v>2552</v>
      </c>
      <c r="AD347" s="15" t="s">
        <v>2553</v>
      </c>
      <c r="AE347" s="15" t="s">
        <v>2518</v>
      </c>
      <c r="AF347" s="15" t="s">
        <v>63</v>
      </c>
      <c r="AG347" s="15" t="s">
        <v>2519</v>
      </c>
      <c r="AH347" s="15" t="s">
        <v>2554</v>
      </c>
    </row>
    <row r="348" spans="21:34">
      <c r="U348" t="str">
        <f t="shared" si="18"/>
        <v>Jefferson Co Public Schools, KY</v>
      </c>
      <c r="V348" t="s">
        <v>57</v>
      </c>
      <c r="W348" t="s">
        <v>58</v>
      </c>
      <c r="X348" s="15" t="s">
        <v>947</v>
      </c>
      <c r="Y348" s="15" t="s">
        <v>948</v>
      </c>
      <c r="Z348" s="15" t="s">
        <v>947</v>
      </c>
      <c r="AA348" s="15" t="s">
        <v>948</v>
      </c>
      <c r="AB348" s="15" t="s">
        <v>2555</v>
      </c>
      <c r="AC348" s="15" t="s">
        <v>2556</v>
      </c>
      <c r="AD348" s="15" t="s">
        <v>2557</v>
      </c>
      <c r="AE348" s="15" t="s">
        <v>853</v>
      </c>
      <c r="AF348" s="15" t="s">
        <v>63</v>
      </c>
      <c r="AG348" s="15" t="s">
        <v>2508</v>
      </c>
      <c r="AH348" s="15" t="s">
        <v>2558</v>
      </c>
    </row>
    <row r="349" spans="21:34">
      <c r="U349" t="str">
        <f t="shared" si="18"/>
        <v>Jefferson Co Public Schools, KY</v>
      </c>
      <c r="V349" t="s">
        <v>57</v>
      </c>
      <c r="W349" t="s">
        <v>58</v>
      </c>
      <c r="X349" s="15" t="s">
        <v>947</v>
      </c>
      <c r="Y349" s="15" t="s">
        <v>948</v>
      </c>
      <c r="Z349" s="15" t="s">
        <v>947</v>
      </c>
      <c r="AA349" s="15" t="s">
        <v>948</v>
      </c>
      <c r="AB349" s="15" t="s">
        <v>2559</v>
      </c>
      <c r="AC349" s="15" t="s">
        <v>2560</v>
      </c>
      <c r="AD349" s="15" t="s">
        <v>2561</v>
      </c>
      <c r="AE349" s="15" t="s">
        <v>853</v>
      </c>
      <c r="AF349" s="15" t="s">
        <v>63</v>
      </c>
      <c r="AG349" s="15" t="s">
        <v>2562</v>
      </c>
      <c r="AH349" s="15" t="s">
        <v>2563</v>
      </c>
    </row>
    <row r="350" spans="21:34">
      <c r="U350" t="str">
        <f t="shared" si="18"/>
        <v>Jefferson Co Public Schools, KY</v>
      </c>
      <c r="V350" t="s">
        <v>57</v>
      </c>
      <c r="W350" t="s">
        <v>58</v>
      </c>
      <c r="X350" s="15" t="s">
        <v>947</v>
      </c>
      <c r="Y350" s="15" t="s">
        <v>948</v>
      </c>
      <c r="Z350" s="15" t="s">
        <v>947</v>
      </c>
      <c r="AA350" s="15" t="s">
        <v>948</v>
      </c>
      <c r="AB350" s="15" t="s">
        <v>2564</v>
      </c>
      <c r="AC350" s="15" t="s">
        <v>2565</v>
      </c>
      <c r="AD350" s="15" t="s">
        <v>2566</v>
      </c>
      <c r="AE350" s="15" t="s">
        <v>853</v>
      </c>
      <c r="AF350" s="15" t="s">
        <v>63</v>
      </c>
      <c r="AG350" s="15" t="s">
        <v>2447</v>
      </c>
      <c r="AH350" s="15" t="s">
        <v>2567</v>
      </c>
    </row>
    <row r="351" spans="21:34">
      <c r="U351" t="str">
        <f t="shared" si="18"/>
        <v>Jefferson Co Public Schools, KY</v>
      </c>
      <c r="V351" t="s">
        <v>57</v>
      </c>
      <c r="W351" t="s">
        <v>58</v>
      </c>
      <c r="X351" s="15" t="s">
        <v>947</v>
      </c>
      <c r="Y351" s="15" t="s">
        <v>948</v>
      </c>
      <c r="Z351" s="15" t="s">
        <v>947</v>
      </c>
      <c r="AA351" s="15" t="s">
        <v>948</v>
      </c>
      <c r="AB351" s="15" t="s">
        <v>2568</v>
      </c>
      <c r="AC351" s="15" t="s">
        <v>2569</v>
      </c>
      <c r="AD351" s="15" t="s">
        <v>2570</v>
      </c>
      <c r="AE351" s="15" t="s">
        <v>853</v>
      </c>
      <c r="AF351" s="15" t="s">
        <v>63</v>
      </c>
      <c r="AG351" s="15" t="s">
        <v>1001</v>
      </c>
      <c r="AH351" s="15" t="s">
        <v>2571</v>
      </c>
    </row>
    <row r="352" spans="21:34">
      <c r="U352" t="str">
        <f t="shared" si="18"/>
        <v>Jefferson Co Public Schools, KY</v>
      </c>
      <c r="V352" t="s">
        <v>57</v>
      </c>
      <c r="W352" t="s">
        <v>58</v>
      </c>
      <c r="X352" s="15" t="s">
        <v>947</v>
      </c>
      <c r="Y352" s="15" t="s">
        <v>948</v>
      </c>
      <c r="Z352" s="15" t="s">
        <v>947</v>
      </c>
      <c r="AA352" s="15" t="s">
        <v>948</v>
      </c>
      <c r="AB352" s="15" t="s">
        <v>2572</v>
      </c>
      <c r="AC352" s="15" t="s">
        <v>2573</v>
      </c>
      <c r="AD352" s="15" t="s">
        <v>2574</v>
      </c>
      <c r="AE352" s="15" t="s">
        <v>853</v>
      </c>
      <c r="AF352" s="15" t="s">
        <v>63</v>
      </c>
      <c r="AG352" s="15" t="s">
        <v>2422</v>
      </c>
      <c r="AH352" s="15" t="s">
        <v>2575</v>
      </c>
    </row>
    <row r="353" spans="21:34">
      <c r="U353" t="str">
        <f t="shared" si="18"/>
        <v>Jefferson Co Public Schools, KY</v>
      </c>
      <c r="V353" t="s">
        <v>57</v>
      </c>
      <c r="W353" t="s">
        <v>58</v>
      </c>
      <c r="X353" s="15" t="s">
        <v>947</v>
      </c>
      <c r="Y353" s="15" t="s">
        <v>948</v>
      </c>
      <c r="Z353" s="15" t="s">
        <v>947</v>
      </c>
      <c r="AA353" s="15" t="s">
        <v>948</v>
      </c>
      <c r="AB353" s="15" t="s">
        <v>2576</v>
      </c>
      <c r="AC353" s="15" t="s">
        <v>2577</v>
      </c>
      <c r="AD353" s="15" t="s">
        <v>2578</v>
      </c>
      <c r="AE353" s="15" t="s">
        <v>853</v>
      </c>
      <c r="AF353" s="15" t="s">
        <v>63</v>
      </c>
      <c r="AG353" s="15" t="s">
        <v>2579</v>
      </c>
      <c r="AH353" s="15" t="s">
        <v>2580</v>
      </c>
    </row>
    <row r="354" spans="21:34">
      <c r="U354" t="str">
        <f t="shared" si="18"/>
        <v>Jefferson Co Public Schools, KY</v>
      </c>
      <c r="V354" t="s">
        <v>57</v>
      </c>
      <c r="W354" t="s">
        <v>58</v>
      </c>
      <c r="X354" s="15" t="s">
        <v>947</v>
      </c>
      <c r="Y354" s="15" t="s">
        <v>948</v>
      </c>
      <c r="Z354" s="15" t="s">
        <v>947</v>
      </c>
      <c r="AA354" s="15" t="s">
        <v>948</v>
      </c>
      <c r="AB354" s="15" t="s">
        <v>2581</v>
      </c>
      <c r="AC354" s="15" t="s">
        <v>2582</v>
      </c>
      <c r="AD354" s="15" t="s">
        <v>2583</v>
      </c>
      <c r="AE354" s="15" t="s">
        <v>853</v>
      </c>
      <c r="AF354" s="15" t="s">
        <v>63</v>
      </c>
      <c r="AG354" s="15" t="s">
        <v>2427</v>
      </c>
      <c r="AH354" s="15" t="s">
        <v>2584</v>
      </c>
    </row>
    <row r="355" spans="21:34">
      <c r="U355" t="str">
        <f t="shared" si="18"/>
        <v>Jefferson Co Public Schools, KY</v>
      </c>
      <c r="V355" t="s">
        <v>57</v>
      </c>
      <c r="W355" t="s">
        <v>58</v>
      </c>
      <c r="X355" s="15" t="s">
        <v>947</v>
      </c>
      <c r="Y355" s="15" t="s">
        <v>948</v>
      </c>
      <c r="Z355" s="15" t="s">
        <v>947</v>
      </c>
      <c r="AA355" s="15" t="s">
        <v>948</v>
      </c>
      <c r="AB355" s="15" t="s">
        <v>2585</v>
      </c>
      <c r="AC355" s="15" t="s">
        <v>2586</v>
      </c>
      <c r="AD355" s="15" t="s">
        <v>2587</v>
      </c>
      <c r="AE355" s="15" t="s">
        <v>853</v>
      </c>
      <c r="AF355" s="15" t="s">
        <v>63</v>
      </c>
      <c r="AG355" s="15" t="s">
        <v>2427</v>
      </c>
      <c r="AH355" s="15" t="s">
        <v>2588</v>
      </c>
    </row>
    <row r="356" spans="21:34">
      <c r="U356" t="str">
        <f t="shared" si="18"/>
        <v>Jefferson Co Public Schools, KY</v>
      </c>
      <c r="V356" t="s">
        <v>57</v>
      </c>
      <c r="W356" t="s">
        <v>58</v>
      </c>
      <c r="X356" s="15" t="s">
        <v>947</v>
      </c>
      <c r="Y356" s="15" t="s">
        <v>948</v>
      </c>
      <c r="Z356" s="15" t="s">
        <v>947</v>
      </c>
      <c r="AA356" s="15" t="s">
        <v>948</v>
      </c>
      <c r="AB356" s="15" t="s">
        <v>2589</v>
      </c>
      <c r="AC356" s="15" t="s">
        <v>2590</v>
      </c>
      <c r="AD356" s="15" t="s">
        <v>2591</v>
      </c>
      <c r="AE356" s="15" t="s">
        <v>853</v>
      </c>
      <c r="AF356" s="15" t="s">
        <v>63</v>
      </c>
      <c r="AG356" s="15" t="s">
        <v>2545</v>
      </c>
      <c r="AH356" s="15" t="s">
        <v>2592</v>
      </c>
    </row>
    <row r="357" spans="21:34">
      <c r="U357" t="str">
        <f t="shared" si="18"/>
        <v>Jefferson Co Public Schools, KY</v>
      </c>
      <c r="V357" t="s">
        <v>57</v>
      </c>
      <c r="W357" t="s">
        <v>58</v>
      </c>
      <c r="X357" s="15" t="s">
        <v>947</v>
      </c>
      <c r="Y357" s="15" t="s">
        <v>948</v>
      </c>
      <c r="Z357" s="15" t="s">
        <v>947</v>
      </c>
      <c r="AA357" s="15" t="s">
        <v>948</v>
      </c>
      <c r="AB357" s="15" t="s">
        <v>2593</v>
      </c>
      <c r="AC357" s="15" t="s">
        <v>2594</v>
      </c>
      <c r="AD357" s="15" t="s">
        <v>2595</v>
      </c>
      <c r="AE357" s="15" t="s">
        <v>853</v>
      </c>
      <c r="AF357" s="15" t="s">
        <v>63</v>
      </c>
      <c r="AG357" s="15" t="s">
        <v>2524</v>
      </c>
      <c r="AH357" s="15" t="s">
        <v>2596</v>
      </c>
    </row>
    <row r="358" spans="21:34">
      <c r="U358" t="str">
        <f t="shared" si="18"/>
        <v>Jefferson Co Public Schools, KY</v>
      </c>
      <c r="V358" t="s">
        <v>57</v>
      </c>
      <c r="W358" t="s">
        <v>58</v>
      </c>
      <c r="X358" s="15" t="s">
        <v>947</v>
      </c>
      <c r="Y358" s="15" t="s">
        <v>948</v>
      </c>
      <c r="Z358" s="15" t="s">
        <v>947</v>
      </c>
      <c r="AA358" s="15" t="s">
        <v>948</v>
      </c>
      <c r="AB358" s="15" t="s">
        <v>2597</v>
      </c>
      <c r="AC358" s="15" t="s">
        <v>2598</v>
      </c>
      <c r="AD358" s="15" t="s">
        <v>2599</v>
      </c>
      <c r="AE358" s="15" t="s">
        <v>853</v>
      </c>
      <c r="AF358" s="15" t="s">
        <v>63</v>
      </c>
      <c r="AG358" s="15" t="s">
        <v>2455</v>
      </c>
      <c r="AH358" s="15" t="s">
        <v>2600</v>
      </c>
    </row>
    <row r="359" spans="21:34">
      <c r="U359" t="str">
        <f t="shared" si="18"/>
        <v>Jefferson Co Public Schools, KY</v>
      </c>
      <c r="V359" t="s">
        <v>57</v>
      </c>
      <c r="W359" t="s">
        <v>58</v>
      </c>
      <c r="X359" s="15" t="s">
        <v>947</v>
      </c>
      <c r="Y359" s="15" t="s">
        <v>948</v>
      </c>
      <c r="Z359" s="15" t="s">
        <v>947</v>
      </c>
      <c r="AA359" s="15" t="s">
        <v>948</v>
      </c>
      <c r="AB359" s="15" t="s">
        <v>2601</v>
      </c>
      <c r="AC359" s="15" t="s">
        <v>2602</v>
      </c>
      <c r="AD359" s="15" t="s">
        <v>2603</v>
      </c>
      <c r="AE359" s="15" t="s">
        <v>853</v>
      </c>
      <c r="AF359" s="15" t="s">
        <v>63</v>
      </c>
      <c r="AG359" s="15" t="s">
        <v>2604</v>
      </c>
      <c r="AH359" s="15" t="s">
        <v>2605</v>
      </c>
    </row>
    <row r="360" spans="21:34">
      <c r="U360" t="str">
        <f t="shared" si="18"/>
        <v>Jefferson Co Public Schools, KY</v>
      </c>
      <c r="V360" t="s">
        <v>57</v>
      </c>
      <c r="W360" t="s">
        <v>58</v>
      </c>
      <c r="X360" s="15" t="s">
        <v>947</v>
      </c>
      <c r="Y360" s="15" t="s">
        <v>948</v>
      </c>
      <c r="Z360" s="15" t="s">
        <v>947</v>
      </c>
      <c r="AA360" s="15" t="s">
        <v>948</v>
      </c>
      <c r="AB360" s="15" t="s">
        <v>2606</v>
      </c>
      <c r="AC360" s="15" t="s">
        <v>2607</v>
      </c>
      <c r="AD360" s="15" t="s">
        <v>2608</v>
      </c>
      <c r="AE360" s="15" t="s">
        <v>853</v>
      </c>
      <c r="AF360" s="15" t="s">
        <v>63</v>
      </c>
      <c r="AG360" s="15" t="s">
        <v>2579</v>
      </c>
      <c r="AH360" s="15" t="s">
        <v>2609</v>
      </c>
    </row>
    <row r="361" spans="21:34">
      <c r="U361" t="str">
        <f t="shared" si="18"/>
        <v>Jefferson Co Public Schools, KY</v>
      </c>
      <c r="V361" t="s">
        <v>57</v>
      </c>
      <c r="W361" t="s">
        <v>58</v>
      </c>
      <c r="X361" s="15" t="s">
        <v>947</v>
      </c>
      <c r="Y361" s="15" t="s">
        <v>948</v>
      </c>
      <c r="Z361" s="15" t="s">
        <v>947</v>
      </c>
      <c r="AA361" s="15" t="s">
        <v>948</v>
      </c>
      <c r="AB361" s="15"/>
      <c r="AC361" s="15" t="s">
        <v>2610</v>
      </c>
      <c r="AD361" s="15" t="s">
        <v>2611</v>
      </c>
      <c r="AE361" s="15" t="s">
        <v>853</v>
      </c>
      <c r="AF361" s="15" t="s">
        <v>63</v>
      </c>
      <c r="AG361" s="15">
        <v>40203</v>
      </c>
      <c r="AH361" s="15" t="s">
        <v>2612</v>
      </c>
    </row>
    <row r="362" spans="21:34">
      <c r="U362" t="str">
        <f t="shared" si="18"/>
        <v>Jefferson Co Public Schools, KY</v>
      </c>
      <c r="V362" t="s">
        <v>57</v>
      </c>
      <c r="W362" t="s">
        <v>58</v>
      </c>
      <c r="X362" s="15" t="s">
        <v>947</v>
      </c>
      <c r="Y362" s="15" t="s">
        <v>948</v>
      </c>
      <c r="Z362" s="15" t="s">
        <v>947</v>
      </c>
      <c r="AA362" s="15" t="s">
        <v>948</v>
      </c>
      <c r="AB362" s="15" t="s">
        <v>2613</v>
      </c>
      <c r="AC362" s="15" t="s">
        <v>2614</v>
      </c>
      <c r="AD362" s="15" t="s">
        <v>2615</v>
      </c>
      <c r="AE362" s="15" t="s">
        <v>853</v>
      </c>
      <c r="AF362" s="15" t="s">
        <v>63</v>
      </c>
      <c r="AG362" s="15" t="s">
        <v>2616</v>
      </c>
      <c r="AH362" s="15" t="s">
        <v>2617</v>
      </c>
    </row>
    <row r="363" spans="21:34">
      <c r="U363" t="str">
        <f t="shared" si="18"/>
        <v>Jefferson Co Public Schools, KY</v>
      </c>
      <c r="V363" t="s">
        <v>57</v>
      </c>
      <c r="W363" t="s">
        <v>58</v>
      </c>
      <c r="X363" s="15" t="s">
        <v>947</v>
      </c>
      <c r="Y363" s="15" t="s">
        <v>948</v>
      </c>
      <c r="Z363" s="15" t="s">
        <v>947</v>
      </c>
      <c r="AA363" s="15" t="s">
        <v>948</v>
      </c>
      <c r="AB363" s="15"/>
      <c r="AC363" s="15" t="s">
        <v>2618</v>
      </c>
      <c r="AD363" s="15" t="s">
        <v>2619</v>
      </c>
      <c r="AE363" s="15" t="s">
        <v>853</v>
      </c>
      <c r="AF363" s="15" t="s">
        <v>63</v>
      </c>
      <c r="AG363" s="15">
        <v>40206</v>
      </c>
      <c r="AH363" s="15" t="s">
        <v>2620</v>
      </c>
    </row>
    <row r="364" spans="21:34">
      <c r="U364" t="str">
        <f t="shared" si="18"/>
        <v>Jefferson Co Public Schools, KY</v>
      </c>
      <c r="V364" t="s">
        <v>57</v>
      </c>
      <c r="W364" t="s">
        <v>58</v>
      </c>
      <c r="X364" s="15" t="s">
        <v>947</v>
      </c>
      <c r="Y364" s="15" t="s">
        <v>948</v>
      </c>
      <c r="Z364" s="15" t="s">
        <v>947</v>
      </c>
      <c r="AA364" s="15" t="s">
        <v>948</v>
      </c>
      <c r="AB364" s="15" t="s">
        <v>2621</v>
      </c>
      <c r="AC364" s="15" t="s">
        <v>2622</v>
      </c>
      <c r="AD364" s="15" t="s">
        <v>2623</v>
      </c>
      <c r="AE364" s="15" t="s">
        <v>853</v>
      </c>
      <c r="AF364" s="15" t="s">
        <v>63</v>
      </c>
      <c r="AG364" s="15" t="s">
        <v>1001</v>
      </c>
      <c r="AH364" s="15" t="s">
        <v>2624</v>
      </c>
    </row>
    <row r="365" spans="21:34">
      <c r="U365" t="str">
        <f t="shared" si="18"/>
        <v>Jefferson Co Public Schools, KY</v>
      </c>
      <c r="V365" t="s">
        <v>57</v>
      </c>
      <c r="W365" t="s">
        <v>58</v>
      </c>
      <c r="X365" s="15" t="s">
        <v>947</v>
      </c>
      <c r="Y365" s="15" t="s">
        <v>948</v>
      </c>
      <c r="Z365" s="15" t="s">
        <v>947</v>
      </c>
      <c r="AA365" s="15" t="s">
        <v>948</v>
      </c>
      <c r="AB365" s="15" t="s">
        <v>2625</v>
      </c>
      <c r="AC365" s="15" t="s">
        <v>2626</v>
      </c>
      <c r="AD365" s="15" t="s">
        <v>2627</v>
      </c>
      <c r="AE365" s="15" t="s">
        <v>853</v>
      </c>
      <c r="AF365" s="15" t="s">
        <v>63</v>
      </c>
      <c r="AG365" s="15" t="s">
        <v>2482</v>
      </c>
      <c r="AH365" s="15" t="s">
        <v>2628</v>
      </c>
    </row>
    <row r="366" spans="21:34">
      <c r="U366" t="str">
        <f t="shared" si="18"/>
        <v>Jefferson Co Public Schools, KY</v>
      </c>
      <c r="V366" t="s">
        <v>57</v>
      </c>
      <c r="W366" t="s">
        <v>58</v>
      </c>
      <c r="X366" s="15" t="s">
        <v>947</v>
      </c>
      <c r="Y366" s="15" t="s">
        <v>948</v>
      </c>
      <c r="Z366" s="15" t="s">
        <v>947</v>
      </c>
      <c r="AA366" s="15" t="s">
        <v>948</v>
      </c>
      <c r="AB366" s="15" t="s">
        <v>2629</v>
      </c>
      <c r="AC366" s="15" t="s">
        <v>2630</v>
      </c>
      <c r="AD366" s="15" t="s">
        <v>2631</v>
      </c>
      <c r="AE366" s="15" t="s">
        <v>853</v>
      </c>
      <c r="AF366" s="15" t="s">
        <v>63</v>
      </c>
      <c r="AG366" s="15" t="s">
        <v>2422</v>
      </c>
      <c r="AH366" s="15" t="s">
        <v>2632</v>
      </c>
    </row>
    <row r="367" spans="21:34">
      <c r="U367" t="str">
        <f t="shared" si="18"/>
        <v>Jefferson Co Public Schools, KY</v>
      </c>
      <c r="V367" t="s">
        <v>57</v>
      </c>
      <c r="W367" t="s">
        <v>58</v>
      </c>
      <c r="X367" s="15" t="s">
        <v>947</v>
      </c>
      <c r="Y367" s="15" t="s">
        <v>948</v>
      </c>
      <c r="Z367" s="15" t="s">
        <v>947</v>
      </c>
      <c r="AA367" s="15" t="s">
        <v>948</v>
      </c>
      <c r="AB367" s="15" t="s">
        <v>2633</v>
      </c>
      <c r="AC367" s="15" t="s">
        <v>2634</v>
      </c>
      <c r="AD367" s="15" t="s">
        <v>2635</v>
      </c>
      <c r="AE367" s="15" t="s">
        <v>853</v>
      </c>
      <c r="AF367" s="15" t="s">
        <v>63</v>
      </c>
      <c r="AG367" s="15" t="s">
        <v>2636</v>
      </c>
      <c r="AH367" s="15" t="s">
        <v>2637</v>
      </c>
    </row>
    <row r="368" spans="21:34">
      <c r="U368" t="str">
        <f t="shared" si="18"/>
        <v>Jefferson Co Public Schools, KY</v>
      </c>
      <c r="V368" t="s">
        <v>57</v>
      </c>
      <c r="W368" t="s">
        <v>58</v>
      </c>
      <c r="X368" s="15" t="s">
        <v>947</v>
      </c>
      <c r="Y368" s="15" t="s">
        <v>948</v>
      </c>
      <c r="Z368" s="15" t="s">
        <v>947</v>
      </c>
      <c r="AA368" s="15" t="s">
        <v>948</v>
      </c>
      <c r="AB368" s="15" t="s">
        <v>2638</v>
      </c>
      <c r="AC368" s="15" t="s">
        <v>2639</v>
      </c>
      <c r="AD368" s="15" t="s">
        <v>2640</v>
      </c>
      <c r="AE368" s="15" t="s">
        <v>853</v>
      </c>
      <c r="AF368" s="15" t="s">
        <v>63</v>
      </c>
      <c r="AG368" s="15" t="s">
        <v>2579</v>
      </c>
      <c r="AH368" s="15" t="s">
        <v>2641</v>
      </c>
    </row>
    <row r="369" spans="21:34">
      <c r="U369" t="str">
        <f t="shared" si="18"/>
        <v>Jefferson Co Public Schools, KY</v>
      </c>
      <c r="V369" t="s">
        <v>57</v>
      </c>
      <c r="W369" t="s">
        <v>58</v>
      </c>
      <c r="X369" s="15" t="s">
        <v>947</v>
      </c>
      <c r="Y369" s="15" t="s">
        <v>948</v>
      </c>
      <c r="Z369" s="15" t="s">
        <v>947</v>
      </c>
      <c r="AA369" s="15" t="s">
        <v>948</v>
      </c>
      <c r="AB369" s="15" t="s">
        <v>2642</v>
      </c>
      <c r="AC369" s="15" t="s">
        <v>2643</v>
      </c>
      <c r="AD369" s="15" t="s">
        <v>2561</v>
      </c>
      <c r="AE369" s="15" t="s">
        <v>853</v>
      </c>
      <c r="AF369" s="15" t="s">
        <v>63</v>
      </c>
      <c r="AG369" s="15" t="s">
        <v>2562</v>
      </c>
      <c r="AH369" s="15" t="s">
        <v>2644</v>
      </c>
    </row>
    <row r="370" spans="21:34">
      <c r="U370" t="str">
        <f t="shared" si="18"/>
        <v>Jefferson Co Public Schools, KY</v>
      </c>
      <c r="V370" t="s">
        <v>57</v>
      </c>
      <c r="W370" t="s">
        <v>58</v>
      </c>
      <c r="X370" s="15" t="s">
        <v>947</v>
      </c>
      <c r="Y370" s="15" t="s">
        <v>948</v>
      </c>
      <c r="Z370" s="15" t="s">
        <v>947</v>
      </c>
      <c r="AA370" s="15" t="s">
        <v>948</v>
      </c>
      <c r="AB370" s="15" t="s">
        <v>2645</v>
      </c>
      <c r="AC370" s="15" t="s">
        <v>2646</v>
      </c>
      <c r="AD370" s="15" t="s">
        <v>2647</v>
      </c>
      <c r="AE370" s="15" t="s">
        <v>853</v>
      </c>
      <c r="AF370" s="15" t="s">
        <v>63</v>
      </c>
      <c r="AG370" s="15" t="s">
        <v>2513</v>
      </c>
      <c r="AH370" s="15" t="e">
        <v>#N/A</v>
      </c>
    </row>
    <row r="371" spans="21:34">
      <c r="U371" t="str">
        <f t="shared" si="18"/>
        <v>Jefferson Co Public Schools, KY</v>
      </c>
      <c r="V371" t="s">
        <v>57</v>
      </c>
      <c r="W371" t="s">
        <v>58</v>
      </c>
      <c r="X371" s="15" t="s">
        <v>947</v>
      </c>
      <c r="Y371" s="15" t="s">
        <v>948</v>
      </c>
      <c r="Z371" s="15" t="s">
        <v>947</v>
      </c>
      <c r="AA371" s="15" t="s">
        <v>948</v>
      </c>
      <c r="AB371" s="15" t="s">
        <v>2648</v>
      </c>
      <c r="AC371" s="15" t="s">
        <v>2649</v>
      </c>
      <c r="AD371" s="15" t="s">
        <v>2650</v>
      </c>
      <c r="AE371" s="15" t="s">
        <v>853</v>
      </c>
      <c r="AF371" s="15" t="s">
        <v>63</v>
      </c>
      <c r="AG371" s="15" t="s">
        <v>2508</v>
      </c>
      <c r="AH371" s="15" t="s">
        <v>2651</v>
      </c>
    </row>
    <row r="372" spans="21:34">
      <c r="U372" t="str">
        <f t="shared" si="18"/>
        <v>Jefferson Co Public Schools, KY</v>
      </c>
      <c r="V372" t="s">
        <v>57</v>
      </c>
      <c r="W372" t="s">
        <v>58</v>
      </c>
      <c r="X372" s="15" t="s">
        <v>947</v>
      </c>
      <c r="Y372" s="15" t="s">
        <v>948</v>
      </c>
      <c r="Z372" s="15" t="s">
        <v>947</v>
      </c>
      <c r="AA372" s="15" t="s">
        <v>948</v>
      </c>
      <c r="AB372" s="15" t="s">
        <v>2652</v>
      </c>
      <c r="AC372" s="15" t="s">
        <v>2653</v>
      </c>
      <c r="AD372" s="15" t="s">
        <v>2654</v>
      </c>
      <c r="AE372" s="15" t="s">
        <v>853</v>
      </c>
      <c r="AF372" s="15" t="s">
        <v>63</v>
      </c>
      <c r="AG372" s="15" t="s">
        <v>2529</v>
      </c>
      <c r="AH372" s="15" t="s">
        <v>2655</v>
      </c>
    </row>
    <row r="373" spans="21:34">
      <c r="U373" t="str">
        <f t="shared" si="18"/>
        <v>Jefferson Co Public Schools, KY</v>
      </c>
      <c r="V373" t="s">
        <v>57</v>
      </c>
      <c r="W373" t="s">
        <v>58</v>
      </c>
      <c r="X373" s="15" t="s">
        <v>947</v>
      </c>
      <c r="Y373" s="15" t="s">
        <v>948</v>
      </c>
      <c r="Z373" s="15" t="s">
        <v>947</v>
      </c>
      <c r="AA373" s="15" t="s">
        <v>948</v>
      </c>
      <c r="AB373" s="15" t="s">
        <v>2656</v>
      </c>
      <c r="AC373" s="15" t="s">
        <v>2657</v>
      </c>
      <c r="AD373" s="15" t="s">
        <v>2658</v>
      </c>
      <c r="AE373" s="15" t="s">
        <v>853</v>
      </c>
      <c r="AF373" s="15" t="s">
        <v>63</v>
      </c>
      <c r="AG373" s="15" t="s">
        <v>2437</v>
      </c>
      <c r="AH373" s="15" t="s">
        <v>2659</v>
      </c>
    </row>
    <row r="374" spans="21:34">
      <c r="U374" t="str">
        <f t="shared" si="18"/>
        <v>Jefferson Co Public Schools, KY</v>
      </c>
      <c r="V374" t="s">
        <v>57</v>
      </c>
      <c r="W374" t="s">
        <v>58</v>
      </c>
      <c r="X374" s="15" t="s">
        <v>947</v>
      </c>
      <c r="Y374" s="15" t="s">
        <v>948</v>
      </c>
      <c r="Z374" s="15" t="s">
        <v>947</v>
      </c>
      <c r="AA374" s="15" t="s">
        <v>948</v>
      </c>
      <c r="AB374" s="15" t="s">
        <v>2660</v>
      </c>
      <c r="AC374" s="15" t="s">
        <v>2661</v>
      </c>
      <c r="AD374" s="15" t="s">
        <v>2662</v>
      </c>
      <c r="AE374" s="15" t="s">
        <v>853</v>
      </c>
      <c r="AF374" s="15" t="s">
        <v>63</v>
      </c>
      <c r="AG374" s="15" t="s">
        <v>2524</v>
      </c>
      <c r="AH374" s="15" t="s">
        <v>2663</v>
      </c>
    </row>
    <row r="375" spans="21:34">
      <c r="U375" t="str">
        <f t="shared" si="18"/>
        <v>Jefferson Co Public Schools, KY</v>
      </c>
      <c r="V375" t="s">
        <v>57</v>
      </c>
      <c r="W375" t="s">
        <v>58</v>
      </c>
      <c r="X375" s="15" t="s">
        <v>947</v>
      </c>
      <c r="Y375" s="15" t="s">
        <v>948</v>
      </c>
      <c r="Z375" s="15" t="s">
        <v>947</v>
      </c>
      <c r="AA375" s="15" t="s">
        <v>948</v>
      </c>
      <c r="AB375" s="15" t="s">
        <v>2664</v>
      </c>
      <c r="AC375" s="15" t="s">
        <v>2665</v>
      </c>
      <c r="AD375" s="15" t="s">
        <v>2666</v>
      </c>
      <c r="AE375" s="15" t="s">
        <v>853</v>
      </c>
      <c r="AF375" s="15" t="s">
        <v>63</v>
      </c>
      <c r="AG375" s="15" t="s">
        <v>2422</v>
      </c>
      <c r="AH375" s="15" t="s">
        <v>2667</v>
      </c>
    </row>
    <row r="376" spans="21:34">
      <c r="U376" t="str">
        <f t="shared" si="18"/>
        <v>Jefferson Co Public Schools, KY</v>
      </c>
      <c r="V376" t="s">
        <v>57</v>
      </c>
      <c r="W376" t="s">
        <v>58</v>
      </c>
      <c r="X376" s="15" t="s">
        <v>947</v>
      </c>
      <c r="Y376" s="15" t="s">
        <v>948</v>
      </c>
      <c r="Z376" s="15" t="s">
        <v>947</v>
      </c>
      <c r="AA376" s="15" t="s">
        <v>948</v>
      </c>
      <c r="AB376" s="15" t="s">
        <v>2668</v>
      </c>
      <c r="AC376" s="15" t="s">
        <v>2669</v>
      </c>
      <c r="AD376" s="15" t="s">
        <v>2670</v>
      </c>
      <c r="AE376" s="15" t="s">
        <v>853</v>
      </c>
      <c r="AF376" s="15" t="s">
        <v>63</v>
      </c>
      <c r="AG376" s="15" t="s">
        <v>2562</v>
      </c>
      <c r="AH376" s="15" t="s">
        <v>2671</v>
      </c>
    </row>
    <row r="377" spans="21:34">
      <c r="U377" t="str">
        <f t="shared" si="18"/>
        <v>Jefferson Co Public Schools, KY</v>
      </c>
      <c r="V377" t="s">
        <v>57</v>
      </c>
      <c r="W377" t="s">
        <v>58</v>
      </c>
      <c r="X377" s="15" t="s">
        <v>947</v>
      </c>
      <c r="Y377" s="15" t="s">
        <v>948</v>
      </c>
      <c r="Z377" s="15" t="s">
        <v>947</v>
      </c>
      <c r="AA377" s="15" t="s">
        <v>948</v>
      </c>
      <c r="AB377" s="15" t="s">
        <v>2672</v>
      </c>
      <c r="AC377" s="15" t="s">
        <v>2673</v>
      </c>
      <c r="AD377" s="15" t="s">
        <v>2674</v>
      </c>
      <c r="AE377" s="15" t="s">
        <v>853</v>
      </c>
      <c r="AF377" s="15" t="s">
        <v>63</v>
      </c>
      <c r="AG377" s="15" t="s">
        <v>854</v>
      </c>
      <c r="AH377" s="15" t="s">
        <v>2675</v>
      </c>
    </row>
    <row r="378" spans="21:34">
      <c r="U378" t="str">
        <f t="shared" si="18"/>
        <v>Jefferson Co Public Schools, KY</v>
      </c>
      <c r="V378" t="s">
        <v>57</v>
      </c>
      <c r="W378" t="s">
        <v>58</v>
      </c>
      <c r="X378" s="15" t="s">
        <v>947</v>
      </c>
      <c r="Y378" s="15" t="s">
        <v>948</v>
      </c>
      <c r="Z378" s="15" t="s">
        <v>947</v>
      </c>
      <c r="AA378" s="15" t="s">
        <v>948</v>
      </c>
      <c r="AB378" s="15" t="s">
        <v>2676</v>
      </c>
      <c r="AC378" s="15" t="s">
        <v>2677</v>
      </c>
      <c r="AD378" s="15" t="s">
        <v>2678</v>
      </c>
      <c r="AE378" s="15" t="s">
        <v>853</v>
      </c>
      <c r="AF378" s="15" t="s">
        <v>63</v>
      </c>
      <c r="AG378" s="15" t="s">
        <v>2529</v>
      </c>
      <c r="AH378" s="15" t="s">
        <v>2679</v>
      </c>
    </row>
    <row r="379" spans="21:34">
      <c r="U379" t="str">
        <f t="shared" si="18"/>
        <v>Jefferson Co Public Schools, KY</v>
      </c>
      <c r="V379" t="s">
        <v>57</v>
      </c>
      <c r="W379" t="s">
        <v>58</v>
      </c>
      <c r="X379" s="15" t="s">
        <v>947</v>
      </c>
      <c r="Y379" s="15" t="s">
        <v>948</v>
      </c>
      <c r="Z379" s="15" t="s">
        <v>947</v>
      </c>
      <c r="AA379" s="15" t="s">
        <v>948</v>
      </c>
      <c r="AB379" s="15" t="s">
        <v>2680</v>
      </c>
      <c r="AC379" s="15" t="s">
        <v>2681</v>
      </c>
      <c r="AD379" s="15" t="s">
        <v>2682</v>
      </c>
      <c r="AE379" s="15" t="s">
        <v>853</v>
      </c>
      <c r="AF379" s="15" t="s">
        <v>63</v>
      </c>
      <c r="AG379" s="15" t="s">
        <v>1001</v>
      </c>
      <c r="AH379" s="15" t="s">
        <v>2683</v>
      </c>
    </row>
    <row r="380" spans="21:34">
      <c r="U380" t="str">
        <f t="shared" si="18"/>
        <v>Jefferson Co Public Schools, KY</v>
      </c>
      <c r="V380" t="s">
        <v>57</v>
      </c>
      <c r="W380" t="s">
        <v>58</v>
      </c>
      <c r="X380" s="15" t="s">
        <v>947</v>
      </c>
      <c r="Y380" s="15" t="s">
        <v>948</v>
      </c>
      <c r="Z380" s="15" t="s">
        <v>947</v>
      </c>
      <c r="AA380" s="15" t="s">
        <v>948</v>
      </c>
      <c r="AB380" s="15" t="s">
        <v>2684</v>
      </c>
      <c r="AC380" s="15" t="s">
        <v>2685</v>
      </c>
      <c r="AD380" s="15" t="s">
        <v>2686</v>
      </c>
      <c r="AE380" s="15" t="s">
        <v>853</v>
      </c>
      <c r="AF380" s="15" t="s">
        <v>63</v>
      </c>
      <c r="AG380" s="15" t="s">
        <v>2687</v>
      </c>
      <c r="AH380" s="15" t="s">
        <v>2688</v>
      </c>
    </row>
    <row r="381" spans="21:34">
      <c r="U381" t="str">
        <f t="shared" si="18"/>
        <v>Jefferson Co Public Schools, KY</v>
      </c>
      <c r="V381" t="s">
        <v>57</v>
      </c>
      <c r="W381" t="s">
        <v>58</v>
      </c>
      <c r="X381" s="15" t="s">
        <v>947</v>
      </c>
      <c r="Y381" s="15" t="s">
        <v>948</v>
      </c>
      <c r="Z381" s="15" t="s">
        <v>947</v>
      </c>
      <c r="AA381" s="15" t="s">
        <v>948</v>
      </c>
      <c r="AB381" s="15" t="s">
        <v>2689</v>
      </c>
      <c r="AC381" s="15" t="s">
        <v>2690</v>
      </c>
      <c r="AD381" s="15" t="s">
        <v>2691</v>
      </c>
      <c r="AE381" s="15" t="s">
        <v>853</v>
      </c>
      <c r="AF381" s="15" t="s">
        <v>63</v>
      </c>
      <c r="AG381" s="15" t="s">
        <v>2692</v>
      </c>
      <c r="AH381" s="15" t="s">
        <v>2693</v>
      </c>
    </row>
    <row r="382" spans="21:34">
      <c r="U382" t="str">
        <f t="shared" si="18"/>
        <v>Jefferson Co Public Schools, KY</v>
      </c>
      <c r="V382" t="s">
        <v>57</v>
      </c>
      <c r="W382" t="s">
        <v>58</v>
      </c>
      <c r="X382" s="15" t="s">
        <v>947</v>
      </c>
      <c r="Y382" s="15" t="s">
        <v>948</v>
      </c>
      <c r="Z382" s="15" t="s">
        <v>947</v>
      </c>
      <c r="AA382" s="15" t="s">
        <v>948</v>
      </c>
      <c r="AB382" s="15" t="s">
        <v>2694</v>
      </c>
      <c r="AC382" s="15" t="s">
        <v>2695</v>
      </c>
      <c r="AD382" s="15" t="s">
        <v>2696</v>
      </c>
      <c r="AE382" s="15" t="s">
        <v>853</v>
      </c>
      <c r="AF382" s="15" t="s">
        <v>63</v>
      </c>
      <c r="AG382" s="15" t="s">
        <v>2697</v>
      </c>
      <c r="AH382" s="15" t="s">
        <v>2698</v>
      </c>
    </row>
    <row r="383" spans="21:34">
      <c r="U383" t="str">
        <f t="shared" si="18"/>
        <v>Jefferson Co Public Schools, KY</v>
      </c>
      <c r="V383" t="s">
        <v>57</v>
      </c>
      <c r="W383" t="s">
        <v>58</v>
      </c>
      <c r="X383" s="15" t="s">
        <v>947</v>
      </c>
      <c r="Y383" s="15" t="s">
        <v>948</v>
      </c>
      <c r="Z383" s="15" t="s">
        <v>947</v>
      </c>
      <c r="AA383" s="15" t="s">
        <v>948</v>
      </c>
      <c r="AB383" s="15" t="s">
        <v>2699</v>
      </c>
      <c r="AC383" s="15" t="s">
        <v>2700</v>
      </c>
      <c r="AD383" s="15" t="s">
        <v>2701</v>
      </c>
      <c r="AE383" s="15" t="s">
        <v>853</v>
      </c>
      <c r="AF383" s="15" t="s">
        <v>63</v>
      </c>
      <c r="AG383" s="15" t="s">
        <v>2422</v>
      </c>
      <c r="AH383" s="15" t="s">
        <v>2702</v>
      </c>
    </row>
    <row r="384" spans="21:34">
      <c r="U384" t="str">
        <f t="shared" si="18"/>
        <v>Jefferson Co Public Schools, KY</v>
      </c>
      <c r="V384" t="s">
        <v>57</v>
      </c>
      <c r="W384" t="s">
        <v>58</v>
      </c>
      <c r="X384" s="15" t="s">
        <v>947</v>
      </c>
      <c r="Y384" s="15" t="s">
        <v>948</v>
      </c>
      <c r="Z384" s="15" t="s">
        <v>947</v>
      </c>
      <c r="AA384" s="15" t="s">
        <v>948</v>
      </c>
      <c r="AB384" s="15" t="s">
        <v>2703</v>
      </c>
      <c r="AC384" s="15" t="s">
        <v>2704</v>
      </c>
      <c r="AD384" s="15" t="s">
        <v>2705</v>
      </c>
      <c r="AE384" s="15" t="s">
        <v>853</v>
      </c>
      <c r="AF384" s="15" t="s">
        <v>63</v>
      </c>
      <c r="AG384" s="15" t="s">
        <v>2503</v>
      </c>
      <c r="AH384" s="15" t="s">
        <v>2706</v>
      </c>
    </row>
    <row r="385" spans="21:34">
      <c r="U385" t="str">
        <f t="shared" si="18"/>
        <v>Jefferson Co Public Schools, KY</v>
      </c>
      <c r="V385" t="s">
        <v>57</v>
      </c>
      <c r="W385" t="s">
        <v>58</v>
      </c>
      <c r="X385" s="15" t="s">
        <v>947</v>
      </c>
      <c r="Y385" s="15" t="s">
        <v>948</v>
      </c>
      <c r="Z385" s="15" t="s">
        <v>947</v>
      </c>
      <c r="AA385" s="15" t="s">
        <v>948</v>
      </c>
      <c r="AB385" s="15" t="s">
        <v>2707</v>
      </c>
      <c r="AC385" s="15" t="s">
        <v>2708</v>
      </c>
      <c r="AD385" s="15" t="s">
        <v>2709</v>
      </c>
      <c r="AE385" s="15" t="s">
        <v>853</v>
      </c>
      <c r="AF385" s="15" t="s">
        <v>63</v>
      </c>
      <c r="AG385" s="15" t="s">
        <v>2529</v>
      </c>
      <c r="AH385" s="15" t="s">
        <v>2710</v>
      </c>
    </row>
    <row r="386" spans="21:34">
      <c r="U386" t="str">
        <f t="shared" ref="U386:U451" si="19">Y386&amp;", KY"</f>
        <v>Jefferson Co Public Schools, KY</v>
      </c>
      <c r="V386" t="s">
        <v>57</v>
      </c>
      <c r="W386" t="s">
        <v>58</v>
      </c>
      <c r="X386" s="21" t="s">
        <v>947</v>
      </c>
      <c r="Y386" t="s">
        <v>948</v>
      </c>
      <c r="Z386" s="21" t="s">
        <v>947</v>
      </c>
      <c r="AA386" t="s">
        <v>948</v>
      </c>
      <c r="AB386" s="22" t="s">
        <v>2711</v>
      </c>
      <c r="AC386" t="s">
        <v>2712</v>
      </c>
      <c r="AD386" s="22" t="s">
        <v>2713</v>
      </c>
      <c r="AE386" s="22" t="s">
        <v>853</v>
      </c>
      <c r="AF386" t="s">
        <v>63</v>
      </c>
      <c r="AG386" s="23" t="s">
        <v>2616</v>
      </c>
      <c r="AH386" t="s">
        <v>2714</v>
      </c>
    </row>
    <row r="387" spans="21:34">
      <c r="U387" t="str">
        <f t="shared" si="19"/>
        <v>Jefferson Co Public Schools, KY</v>
      </c>
      <c r="V387" t="s">
        <v>57</v>
      </c>
      <c r="W387" t="s">
        <v>58</v>
      </c>
      <c r="X387" s="15" t="s">
        <v>947</v>
      </c>
      <c r="Y387" s="15" t="s">
        <v>948</v>
      </c>
      <c r="Z387" s="15" t="s">
        <v>947</v>
      </c>
      <c r="AA387" s="15" t="s">
        <v>948</v>
      </c>
      <c r="AB387" s="15" t="s">
        <v>2715</v>
      </c>
      <c r="AC387" s="15" t="s">
        <v>2716</v>
      </c>
      <c r="AD387" s="15" t="s">
        <v>2717</v>
      </c>
      <c r="AE387" s="15" t="s">
        <v>853</v>
      </c>
      <c r="AF387" s="15" t="s">
        <v>63</v>
      </c>
      <c r="AG387" s="15" t="s">
        <v>2524</v>
      </c>
      <c r="AH387" s="15" t="s">
        <v>2718</v>
      </c>
    </row>
    <row r="388" spans="21:34">
      <c r="U388" t="str">
        <f t="shared" si="19"/>
        <v>Jefferson Co Public Schools, KY</v>
      </c>
      <c r="V388" t="s">
        <v>57</v>
      </c>
      <c r="W388" t="s">
        <v>58</v>
      </c>
      <c r="X388" s="15" t="s">
        <v>947</v>
      </c>
      <c r="Y388" s="15" t="s">
        <v>948</v>
      </c>
      <c r="Z388" s="15" t="s">
        <v>947</v>
      </c>
      <c r="AA388" s="15" t="s">
        <v>948</v>
      </c>
      <c r="AB388" s="15" t="s">
        <v>2719</v>
      </c>
      <c r="AC388" s="15" t="s">
        <v>2720</v>
      </c>
      <c r="AD388" s="15" t="s">
        <v>2721</v>
      </c>
      <c r="AE388" s="15" t="s">
        <v>853</v>
      </c>
      <c r="AF388" s="15" t="s">
        <v>63</v>
      </c>
      <c r="AG388" s="15" t="s">
        <v>2455</v>
      </c>
      <c r="AH388" s="15" t="s">
        <v>2722</v>
      </c>
    </row>
    <row r="389" spans="21:34">
      <c r="U389" t="str">
        <f t="shared" si="19"/>
        <v>Jefferson Co Public Schools, KY</v>
      </c>
      <c r="V389" t="s">
        <v>57</v>
      </c>
      <c r="W389" t="s">
        <v>58</v>
      </c>
      <c r="X389" s="15" t="s">
        <v>947</v>
      </c>
      <c r="Y389" s="15" t="s">
        <v>948</v>
      </c>
      <c r="Z389" s="15" t="s">
        <v>947</v>
      </c>
      <c r="AA389" s="15" t="s">
        <v>948</v>
      </c>
      <c r="AB389" s="15" t="s">
        <v>2723</v>
      </c>
      <c r="AC389" s="15" t="s">
        <v>2724</v>
      </c>
      <c r="AD389" s="15" t="s">
        <v>2725</v>
      </c>
      <c r="AE389" s="15" t="s">
        <v>2726</v>
      </c>
      <c r="AF389" s="15" t="s">
        <v>63</v>
      </c>
      <c r="AG389" s="15" t="s">
        <v>2727</v>
      </c>
      <c r="AH389" s="15" t="s">
        <v>2728</v>
      </c>
    </row>
    <row r="390" spans="21:34">
      <c r="U390" t="str">
        <f t="shared" si="19"/>
        <v>Jefferson Co Public Schools, KY</v>
      </c>
      <c r="V390" t="s">
        <v>57</v>
      </c>
      <c r="W390" t="s">
        <v>58</v>
      </c>
      <c r="X390" s="15" t="s">
        <v>947</v>
      </c>
      <c r="Y390" s="15" t="s">
        <v>948</v>
      </c>
      <c r="Z390" s="15" t="s">
        <v>947</v>
      </c>
      <c r="AA390" s="15" t="s">
        <v>948</v>
      </c>
      <c r="AB390" s="15" t="s">
        <v>2729</v>
      </c>
      <c r="AC390" s="15" t="s">
        <v>2730</v>
      </c>
      <c r="AD390" s="15" t="s">
        <v>2731</v>
      </c>
      <c r="AE390" s="15" t="s">
        <v>853</v>
      </c>
      <c r="AF390" s="15" t="s">
        <v>63</v>
      </c>
      <c r="AG390" s="15" t="s">
        <v>2697</v>
      </c>
      <c r="AH390" s="15" t="s">
        <v>2732</v>
      </c>
    </row>
    <row r="391" spans="21:34">
      <c r="U391" t="str">
        <f t="shared" si="19"/>
        <v>Jefferson Co Public Schools, KY</v>
      </c>
      <c r="V391" t="s">
        <v>57</v>
      </c>
      <c r="W391" t="s">
        <v>58</v>
      </c>
      <c r="X391" s="15" t="s">
        <v>947</v>
      </c>
      <c r="Y391" s="15" t="s">
        <v>948</v>
      </c>
      <c r="Z391" s="15" t="s">
        <v>947</v>
      </c>
      <c r="AA391" s="15" t="s">
        <v>948</v>
      </c>
      <c r="AB391" s="15" t="s">
        <v>2733</v>
      </c>
      <c r="AC391" s="15" t="s">
        <v>2734</v>
      </c>
      <c r="AD391" s="15" t="s">
        <v>2735</v>
      </c>
      <c r="AE391" s="15" t="s">
        <v>853</v>
      </c>
      <c r="AF391" s="15" t="s">
        <v>63</v>
      </c>
      <c r="AG391" s="15" t="s">
        <v>2455</v>
      </c>
      <c r="AH391" s="15" t="s">
        <v>2736</v>
      </c>
    </row>
    <row r="392" spans="21:34">
      <c r="U392" t="str">
        <f t="shared" si="19"/>
        <v>Jefferson Co Public Schools, KY</v>
      </c>
      <c r="V392" t="s">
        <v>57</v>
      </c>
      <c r="W392" t="s">
        <v>58</v>
      </c>
      <c r="X392" s="15" t="s">
        <v>947</v>
      </c>
      <c r="Y392" s="15" t="s">
        <v>948</v>
      </c>
      <c r="Z392" s="15" t="s">
        <v>947</v>
      </c>
      <c r="AA392" s="15" t="s">
        <v>948</v>
      </c>
      <c r="AB392" s="15" t="s">
        <v>2737</v>
      </c>
      <c r="AC392" s="15" t="s">
        <v>2738</v>
      </c>
      <c r="AD392" s="15" t="s">
        <v>2739</v>
      </c>
      <c r="AE392" s="15" t="s">
        <v>853</v>
      </c>
      <c r="AF392" s="15" t="s">
        <v>63</v>
      </c>
      <c r="AG392" s="15" t="s">
        <v>2432</v>
      </c>
      <c r="AH392" s="15" t="s">
        <v>2740</v>
      </c>
    </row>
    <row r="393" spans="21:34">
      <c r="U393" t="str">
        <f t="shared" si="19"/>
        <v>Jefferson Co Public Schools, KY</v>
      </c>
      <c r="V393" t="s">
        <v>57</v>
      </c>
      <c r="W393" t="s">
        <v>58</v>
      </c>
      <c r="X393" s="15" t="s">
        <v>947</v>
      </c>
      <c r="Y393" s="15" t="s">
        <v>948</v>
      </c>
      <c r="Z393" s="15" t="s">
        <v>947</v>
      </c>
      <c r="AA393" s="15" t="s">
        <v>948</v>
      </c>
      <c r="AB393" s="15" t="s">
        <v>2741</v>
      </c>
      <c r="AC393" s="15" t="s">
        <v>2742</v>
      </c>
      <c r="AD393" s="15" t="s">
        <v>2743</v>
      </c>
      <c r="AE393" s="15" t="s">
        <v>853</v>
      </c>
      <c r="AF393" s="15" t="s">
        <v>63</v>
      </c>
      <c r="AG393" s="15" t="s">
        <v>2562</v>
      </c>
      <c r="AH393" s="15" t="s">
        <v>2744</v>
      </c>
    </row>
    <row r="394" spans="21:34">
      <c r="U394" t="str">
        <f t="shared" si="19"/>
        <v>Jefferson Co Public Schools, KY</v>
      </c>
      <c r="V394" t="s">
        <v>57</v>
      </c>
      <c r="W394" t="s">
        <v>58</v>
      </c>
      <c r="X394" s="15" t="s">
        <v>947</v>
      </c>
      <c r="Y394" s="15" t="s">
        <v>948</v>
      </c>
      <c r="Z394" s="15" t="s">
        <v>947</v>
      </c>
      <c r="AA394" s="15" t="s">
        <v>948</v>
      </c>
      <c r="AB394" s="15" t="s">
        <v>2745</v>
      </c>
      <c r="AC394" s="15" t="s">
        <v>2746</v>
      </c>
      <c r="AD394" s="15" t="s">
        <v>2747</v>
      </c>
      <c r="AE394" s="15" t="s">
        <v>853</v>
      </c>
      <c r="AF394" s="15" t="s">
        <v>63</v>
      </c>
      <c r="AG394" s="15" t="s">
        <v>2455</v>
      </c>
      <c r="AH394" s="15" t="s">
        <v>2748</v>
      </c>
    </row>
    <row r="395" spans="21:34">
      <c r="U395" t="str">
        <f t="shared" si="19"/>
        <v>Jefferson Co Public Schools, KY</v>
      </c>
      <c r="V395" t="s">
        <v>57</v>
      </c>
      <c r="W395" t="s">
        <v>58</v>
      </c>
      <c r="X395" s="15" t="s">
        <v>947</v>
      </c>
      <c r="Y395" s="15" t="s">
        <v>948</v>
      </c>
      <c r="Z395" s="15" t="s">
        <v>947</v>
      </c>
      <c r="AA395" s="15" t="s">
        <v>948</v>
      </c>
      <c r="AB395" s="15" t="s">
        <v>2749</v>
      </c>
      <c r="AC395" s="15" t="s">
        <v>2750</v>
      </c>
      <c r="AD395" s="15" t="s">
        <v>2751</v>
      </c>
      <c r="AE395" s="15" t="s">
        <v>853</v>
      </c>
      <c r="AF395" s="15" t="s">
        <v>63</v>
      </c>
      <c r="AG395" s="15" t="s">
        <v>2437</v>
      </c>
      <c r="AH395" s="15" t="s">
        <v>2752</v>
      </c>
    </row>
    <row r="396" spans="21:34">
      <c r="U396" t="str">
        <f t="shared" si="19"/>
        <v>Jefferson Co Public Schools, KY</v>
      </c>
      <c r="V396" t="s">
        <v>57</v>
      </c>
      <c r="W396" t="s">
        <v>58</v>
      </c>
      <c r="X396" s="15" t="s">
        <v>947</v>
      </c>
      <c r="Y396" s="15" t="s">
        <v>948</v>
      </c>
      <c r="Z396" s="15" t="s">
        <v>947</v>
      </c>
      <c r="AA396" s="15" t="s">
        <v>948</v>
      </c>
      <c r="AB396" s="15" t="s">
        <v>2753</v>
      </c>
      <c r="AC396" s="15" t="s">
        <v>2754</v>
      </c>
      <c r="AD396" s="15" t="s">
        <v>2755</v>
      </c>
      <c r="AE396" s="15" t="s">
        <v>853</v>
      </c>
      <c r="AF396" s="15" t="s">
        <v>63</v>
      </c>
      <c r="AG396" s="15" t="s">
        <v>2545</v>
      </c>
      <c r="AH396" s="15" t="s">
        <v>2756</v>
      </c>
    </row>
    <row r="397" spans="21:34">
      <c r="U397" t="str">
        <f t="shared" si="19"/>
        <v>Jefferson Co Public Schools, KY</v>
      </c>
      <c r="V397" t="s">
        <v>57</v>
      </c>
      <c r="W397" t="s">
        <v>58</v>
      </c>
      <c r="X397" s="15" t="s">
        <v>947</v>
      </c>
      <c r="Y397" s="15" t="s">
        <v>948</v>
      </c>
      <c r="Z397" s="15" t="s">
        <v>947</v>
      </c>
      <c r="AA397" s="15" t="s">
        <v>948</v>
      </c>
      <c r="AB397" s="15" t="s">
        <v>2757</v>
      </c>
      <c r="AC397" s="15" t="s">
        <v>2758</v>
      </c>
      <c r="AD397" s="15" t="s">
        <v>2759</v>
      </c>
      <c r="AE397" s="15" t="s">
        <v>853</v>
      </c>
      <c r="AF397" s="15" t="s">
        <v>63</v>
      </c>
      <c r="AG397" s="15" t="s">
        <v>2524</v>
      </c>
      <c r="AH397" s="15" t="s">
        <v>2760</v>
      </c>
    </row>
    <row r="398" spans="21:34">
      <c r="U398" t="str">
        <f t="shared" si="19"/>
        <v>Jefferson Co Public Schools, KY</v>
      </c>
      <c r="V398" t="s">
        <v>57</v>
      </c>
      <c r="W398" t="s">
        <v>58</v>
      </c>
      <c r="X398" s="15" t="s">
        <v>947</v>
      </c>
      <c r="Y398" s="15" t="s">
        <v>948</v>
      </c>
      <c r="Z398" s="15" t="s">
        <v>947</v>
      </c>
      <c r="AA398" s="15" t="s">
        <v>948</v>
      </c>
      <c r="AB398" s="15" t="s">
        <v>2761</v>
      </c>
      <c r="AC398" s="15" t="s">
        <v>2762</v>
      </c>
      <c r="AD398" s="15" t="s">
        <v>2763</v>
      </c>
      <c r="AE398" s="15" t="s">
        <v>853</v>
      </c>
      <c r="AF398" s="15" t="s">
        <v>63</v>
      </c>
      <c r="AG398" s="15" t="s">
        <v>2579</v>
      </c>
      <c r="AH398" s="15" t="s">
        <v>2764</v>
      </c>
    </row>
    <row r="399" spans="21:34">
      <c r="U399" t="str">
        <f t="shared" si="19"/>
        <v>Jefferson Co Public Schools, KY</v>
      </c>
      <c r="V399" t="s">
        <v>57</v>
      </c>
      <c r="W399" t="s">
        <v>58</v>
      </c>
      <c r="X399" s="15" t="s">
        <v>947</v>
      </c>
      <c r="Y399" s="15" t="s">
        <v>948</v>
      </c>
      <c r="Z399" s="15" t="s">
        <v>947</v>
      </c>
      <c r="AA399" s="15" t="s">
        <v>948</v>
      </c>
      <c r="AB399" s="15" t="s">
        <v>2765</v>
      </c>
      <c r="AC399" s="15" t="s">
        <v>2766</v>
      </c>
      <c r="AD399" s="15" t="s">
        <v>2767</v>
      </c>
      <c r="AE399" s="15" t="s">
        <v>853</v>
      </c>
      <c r="AF399" s="15" t="s">
        <v>63</v>
      </c>
      <c r="AG399" s="15" t="s">
        <v>2545</v>
      </c>
      <c r="AH399" s="15" t="s">
        <v>2768</v>
      </c>
    </row>
    <row r="400" spans="21:34">
      <c r="U400" t="str">
        <f t="shared" si="19"/>
        <v>Jefferson Co Public Schools, KY</v>
      </c>
      <c r="V400" t="s">
        <v>57</v>
      </c>
      <c r="W400" t="s">
        <v>58</v>
      </c>
      <c r="X400" s="15" t="s">
        <v>947</v>
      </c>
      <c r="Y400" s="15" t="s">
        <v>948</v>
      </c>
      <c r="Z400" s="15" t="s">
        <v>947</v>
      </c>
      <c r="AA400" s="15" t="s">
        <v>948</v>
      </c>
      <c r="AB400" s="15" t="s">
        <v>2769</v>
      </c>
      <c r="AC400" s="15" t="s">
        <v>2770</v>
      </c>
      <c r="AD400" s="15" t="s">
        <v>2771</v>
      </c>
      <c r="AE400" s="15" t="s">
        <v>853</v>
      </c>
      <c r="AF400" s="15" t="s">
        <v>63</v>
      </c>
      <c r="AG400" s="15" t="s">
        <v>2442</v>
      </c>
      <c r="AH400" s="15" t="s">
        <v>2772</v>
      </c>
    </row>
    <row r="401" spans="21:34">
      <c r="U401" t="str">
        <f t="shared" si="19"/>
        <v>Jefferson Co Public Schools, KY</v>
      </c>
      <c r="V401" t="s">
        <v>57</v>
      </c>
      <c r="W401" t="s">
        <v>58</v>
      </c>
      <c r="X401" s="15" t="s">
        <v>947</v>
      </c>
      <c r="Y401" s="15" t="s">
        <v>948</v>
      </c>
      <c r="Z401" s="15" t="s">
        <v>947</v>
      </c>
      <c r="AA401" s="15" t="s">
        <v>948</v>
      </c>
      <c r="AB401" s="15" t="s">
        <v>2773</v>
      </c>
      <c r="AC401" s="15" t="s">
        <v>2774</v>
      </c>
      <c r="AD401" s="15" t="s">
        <v>2775</v>
      </c>
      <c r="AE401" s="15" t="s">
        <v>853</v>
      </c>
      <c r="AF401" s="15" t="s">
        <v>63</v>
      </c>
      <c r="AG401" s="15" t="s">
        <v>2455</v>
      </c>
      <c r="AH401" s="15" t="s">
        <v>2776</v>
      </c>
    </row>
    <row r="402" spans="21:34">
      <c r="U402" t="str">
        <f t="shared" si="19"/>
        <v>Jefferson Co Public Schools, KY</v>
      </c>
      <c r="V402" t="s">
        <v>57</v>
      </c>
      <c r="W402" t="s">
        <v>58</v>
      </c>
      <c r="X402" s="15" t="s">
        <v>947</v>
      </c>
      <c r="Y402" s="15" t="s">
        <v>948</v>
      </c>
      <c r="Z402" s="15" t="s">
        <v>947</v>
      </c>
      <c r="AA402" s="15" t="s">
        <v>948</v>
      </c>
      <c r="AB402" s="15" t="s">
        <v>2777</v>
      </c>
      <c r="AC402" s="15" t="s">
        <v>2778</v>
      </c>
      <c r="AD402" s="15" t="s">
        <v>2779</v>
      </c>
      <c r="AE402" s="15" t="s">
        <v>853</v>
      </c>
      <c r="AF402" s="15" t="s">
        <v>63</v>
      </c>
      <c r="AG402" s="15" t="s">
        <v>2692</v>
      </c>
      <c r="AH402" s="15" t="s">
        <v>2780</v>
      </c>
    </row>
    <row r="403" spans="21:34">
      <c r="U403" t="str">
        <f t="shared" si="19"/>
        <v>Jefferson Co Public Schools, KY</v>
      </c>
      <c r="V403" t="s">
        <v>57</v>
      </c>
      <c r="W403" t="s">
        <v>58</v>
      </c>
      <c r="X403" s="15" t="s">
        <v>947</v>
      </c>
      <c r="Y403" s="15" t="s">
        <v>948</v>
      </c>
      <c r="Z403" s="15" t="s">
        <v>947</v>
      </c>
      <c r="AA403" s="15" t="s">
        <v>948</v>
      </c>
      <c r="AB403" s="15" t="s">
        <v>2781</v>
      </c>
      <c r="AC403" s="15" t="s">
        <v>2782</v>
      </c>
      <c r="AD403" s="15" t="s">
        <v>2783</v>
      </c>
      <c r="AE403" s="15" t="s">
        <v>853</v>
      </c>
      <c r="AF403" s="15" t="s">
        <v>63</v>
      </c>
      <c r="AG403" s="15" t="s">
        <v>1001</v>
      </c>
      <c r="AH403" s="15" t="s">
        <v>2784</v>
      </c>
    </row>
    <row r="404" spans="21:34">
      <c r="U404" t="str">
        <f t="shared" si="19"/>
        <v>Jefferson Co Public Schools, KY</v>
      </c>
      <c r="V404" t="s">
        <v>57</v>
      </c>
      <c r="W404" t="s">
        <v>58</v>
      </c>
      <c r="X404" s="15" t="s">
        <v>947</v>
      </c>
      <c r="Y404" s="15" t="s">
        <v>948</v>
      </c>
      <c r="Z404" s="15" t="s">
        <v>947</v>
      </c>
      <c r="AA404" s="15" t="s">
        <v>948</v>
      </c>
      <c r="AB404" s="15" t="s">
        <v>2785</v>
      </c>
      <c r="AC404" s="15" t="s">
        <v>2786</v>
      </c>
      <c r="AD404" s="15" t="s">
        <v>2787</v>
      </c>
      <c r="AE404" s="15" t="s">
        <v>853</v>
      </c>
      <c r="AF404" s="15" t="s">
        <v>63</v>
      </c>
      <c r="AG404" s="15" t="s">
        <v>2495</v>
      </c>
      <c r="AH404" s="15" t="s">
        <v>2788</v>
      </c>
    </row>
    <row r="405" spans="21:34">
      <c r="U405" t="str">
        <f t="shared" si="19"/>
        <v>Jefferson Co Public Schools, KY</v>
      </c>
      <c r="V405" t="s">
        <v>57</v>
      </c>
      <c r="W405" t="s">
        <v>58</v>
      </c>
      <c r="X405" s="15" t="s">
        <v>947</v>
      </c>
      <c r="Y405" s="15" t="s">
        <v>948</v>
      </c>
      <c r="Z405" s="15" t="s">
        <v>947</v>
      </c>
      <c r="AA405" s="15" t="s">
        <v>948</v>
      </c>
      <c r="AB405" s="15" t="s">
        <v>2789</v>
      </c>
      <c r="AC405" s="15" t="s">
        <v>2790</v>
      </c>
      <c r="AD405" s="15" t="s">
        <v>2791</v>
      </c>
      <c r="AE405" s="15" t="s">
        <v>853</v>
      </c>
      <c r="AF405" s="15" t="s">
        <v>63</v>
      </c>
      <c r="AG405" s="15" t="s">
        <v>2529</v>
      </c>
      <c r="AH405" s="15" t="s">
        <v>2792</v>
      </c>
    </row>
    <row r="406" spans="21:34">
      <c r="U406" t="str">
        <f t="shared" si="19"/>
        <v>Jefferson Co Public Schools, KY</v>
      </c>
      <c r="V406" t="s">
        <v>57</v>
      </c>
      <c r="W406" t="s">
        <v>58</v>
      </c>
      <c r="X406" s="15" t="s">
        <v>947</v>
      </c>
      <c r="Y406" s="15" t="s">
        <v>948</v>
      </c>
      <c r="Z406" s="15" t="s">
        <v>947</v>
      </c>
      <c r="AA406" s="15" t="s">
        <v>948</v>
      </c>
      <c r="AB406" s="15" t="s">
        <v>2793</v>
      </c>
      <c r="AC406" s="15" t="s">
        <v>2794</v>
      </c>
      <c r="AD406" s="15" t="s">
        <v>2795</v>
      </c>
      <c r="AE406" s="15" t="s">
        <v>853</v>
      </c>
      <c r="AF406" s="15" t="s">
        <v>63</v>
      </c>
      <c r="AG406" s="15" t="s">
        <v>2796</v>
      </c>
      <c r="AH406" s="15" t="s">
        <v>2797</v>
      </c>
    </row>
    <row r="407" spans="21:34">
      <c r="U407" t="str">
        <f t="shared" si="19"/>
        <v>Jefferson Co Public Schools, KY</v>
      </c>
      <c r="V407" t="s">
        <v>57</v>
      </c>
      <c r="W407" t="s">
        <v>58</v>
      </c>
      <c r="X407" s="15" t="s">
        <v>947</v>
      </c>
      <c r="Y407" s="15" t="s">
        <v>948</v>
      </c>
      <c r="Z407" s="15" t="s">
        <v>947</v>
      </c>
      <c r="AA407" s="15" t="s">
        <v>948</v>
      </c>
      <c r="AB407" s="15" t="s">
        <v>2798</v>
      </c>
      <c r="AC407" s="15" t="s">
        <v>2799</v>
      </c>
      <c r="AD407" s="15" t="s">
        <v>2800</v>
      </c>
      <c r="AE407" s="15" t="s">
        <v>853</v>
      </c>
      <c r="AF407" s="15" t="s">
        <v>63</v>
      </c>
      <c r="AG407" s="15" t="s">
        <v>2437</v>
      </c>
      <c r="AH407" s="15" t="s">
        <v>2801</v>
      </c>
    </row>
    <row r="408" spans="21:34">
      <c r="U408" t="str">
        <f t="shared" si="19"/>
        <v>Jefferson Co Public Schools, KY</v>
      </c>
      <c r="V408" t="s">
        <v>57</v>
      </c>
      <c r="W408" t="s">
        <v>58</v>
      </c>
      <c r="X408" s="15" t="s">
        <v>947</v>
      </c>
      <c r="Y408" s="15" t="s">
        <v>948</v>
      </c>
      <c r="Z408" s="15" t="s">
        <v>947</v>
      </c>
      <c r="AA408" s="15" t="s">
        <v>948</v>
      </c>
      <c r="AB408" s="15" t="s">
        <v>2802</v>
      </c>
      <c r="AC408" s="15" t="s">
        <v>2803</v>
      </c>
      <c r="AD408" s="15" t="s">
        <v>2804</v>
      </c>
      <c r="AE408" s="15" t="s">
        <v>853</v>
      </c>
      <c r="AF408" s="15" t="s">
        <v>63</v>
      </c>
      <c r="AG408" s="15" t="s">
        <v>2508</v>
      </c>
      <c r="AH408" s="15" t="s">
        <v>2805</v>
      </c>
    </row>
    <row r="409" spans="21:34">
      <c r="U409" t="str">
        <f t="shared" si="19"/>
        <v>Jefferson Co Public Schools, KY</v>
      </c>
      <c r="V409" t="s">
        <v>57</v>
      </c>
      <c r="W409" t="s">
        <v>58</v>
      </c>
      <c r="X409" s="15" t="s">
        <v>947</v>
      </c>
      <c r="Y409" s="15" t="s">
        <v>948</v>
      </c>
      <c r="Z409" s="15" t="s">
        <v>947</v>
      </c>
      <c r="AA409" s="15" t="s">
        <v>948</v>
      </c>
      <c r="AB409" s="15" t="s">
        <v>2806</v>
      </c>
      <c r="AC409" s="15" t="s">
        <v>2807</v>
      </c>
      <c r="AD409" s="15" t="s">
        <v>2808</v>
      </c>
      <c r="AE409" s="15" t="s">
        <v>853</v>
      </c>
      <c r="AF409" s="15" t="s">
        <v>63</v>
      </c>
      <c r="AG409" s="15" t="s">
        <v>2529</v>
      </c>
      <c r="AH409" s="15" t="s">
        <v>2809</v>
      </c>
    </row>
    <row r="410" spans="21:34">
      <c r="U410" t="str">
        <f t="shared" si="19"/>
        <v>Jefferson Co Public Schools, KY</v>
      </c>
      <c r="V410" t="s">
        <v>57</v>
      </c>
      <c r="W410" t="s">
        <v>58</v>
      </c>
      <c r="X410" s="15" t="s">
        <v>947</v>
      </c>
      <c r="Y410" s="15" t="s">
        <v>948</v>
      </c>
      <c r="Z410" s="15" t="s">
        <v>947</v>
      </c>
      <c r="AA410" s="15" t="s">
        <v>948</v>
      </c>
      <c r="AB410" s="15" t="s">
        <v>2810</v>
      </c>
      <c r="AC410" s="15" t="s">
        <v>2811</v>
      </c>
      <c r="AD410" s="15" t="s">
        <v>2812</v>
      </c>
      <c r="AE410" s="15" t="s">
        <v>853</v>
      </c>
      <c r="AF410" s="15" t="s">
        <v>63</v>
      </c>
      <c r="AG410" s="15" t="s">
        <v>2562</v>
      </c>
      <c r="AH410" s="15" t="s">
        <v>2813</v>
      </c>
    </row>
    <row r="411" spans="21:34">
      <c r="U411" t="str">
        <f t="shared" si="19"/>
        <v>Jefferson Co Public Schools, KY</v>
      </c>
      <c r="V411" t="s">
        <v>57</v>
      </c>
      <c r="W411" t="s">
        <v>58</v>
      </c>
      <c r="X411" s="15" t="s">
        <v>947</v>
      </c>
      <c r="Y411" s="15" t="s">
        <v>948</v>
      </c>
      <c r="Z411" s="15" t="s">
        <v>947</v>
      </c>
      <c r="AA411" s="15" t="s">
        <v>948</v>
      </c>
      <c r="AB411" s="15" t="s">
        <v>2814</v>
      </c>
      <c r="AC411" s="15" t="s">
        <v>1907</v>
      </c>
      <c r="AD411" s="15" t="s">
        <v>2815</v>
      </c>
      <c r="AE411" s="15" t="s">
        <v>853</v>
      </c>
      <c r="AF411" s="15" t="s">
        <v>63</v>
      </c>
      <c r="AG411" s="15" t="s">
        <v>2524</v>
      </c>
      <c r="AH411" s="15" t="s">
        <v>2816</v>
      </c>
    </row>
    <row r="412" spans="21:34">
      <c r="U412" t="str">
        <f t="shared" si="19"/>
        <v>Jefferson Co Public Schools, KY</v>
      </c>
      <c r="V412" t="s">
        <v>57</v>
      </c>
      <c r="W412" t="s">
        <v>58</v>
      </c>
      <c r="X412" s="15" t="s">
        <v>947</v>
      </c>
      <c r="Y412" s="15" t="s">
        <v>948</v>
      </c>
      <c r="Z412" s="15" t="s">
        <v>947</v>
      </c>
      <c r="AA412" s="15" t="s">
        <v>948</v>
      </c>
      <c r="AB412" s="15" t="s">
        <v>2817</v>
      </c>
      <c r="AC412" s="15" t="s">
        <v>2818</v>
      </c>
      <c r="AD412" s="15" t="s">
        <v>2705</v>
      </c>
      <c r="AE412" s="15" t="s">
        <v>853</v>
      </c>
      <c r="AF412" s="15" t="s">
        <v>63</v>
      </c>
      <c r="AG412" s="15" t="s">
        <v>2503</v>
      </c>
      <c r="AH412" s="15" t="s">
        <v>2819</v>
      </c>
    </row>
    <row r="413" spans="21:34">
      <c r="U413" t="str">
        <f t="shared" si="19"/>
        <v>Jefferson Co Public Schools, KY</v>
      </c>
      <c r="V413" t="s">
        <v>57</v>
      </c>
      <c r="W413" t="s">
        <v>58</v>
      </c>
      <c r="X413" s="15" t="s">
        <v>947</v>
      </c>
      <c r="Y413" s="15" t="s">
        <v>948</v>
      </c>
      <c r="Z413" s="15" t="s">
        <v>947</v>
      </c>
      <c r="AA413" s="15" t="s">
        <v>948</v>
      </c>
      <c r="AB413" s="15" t="s">
        <v>2820</v>
      </c>
      <c r="AC413" s="15" t="s">
        <v>2821</v>
      </c>
      <c r="AD413" s="15" t="s">
        <v>2822</v>
      </c>
      <c r="AE413" s="15" t="s">
        <v>853</v>
      </c>
      <c r="AF413" s="15" t="s">
        <v>63</v>
      </c>
      <c r="AG413" s="15" t="s">
        <v>2823</v>
      </c>
      <c r="AH413" s="15" t="s">
        <v>2824</v>
      </c>
    </row>
    <row r="414" spans="21:34">
      <c r="U414" t="str">
        <f t="shared" si="19"/>
        <v>Jefferson Co Public Schools, KY</v>
      </c>
      <c r="V414" t="s">
        <v>57</v>
      </c>
      <c r="W414" t="s">
        <v>58</v>
      </c>
      <c r="X414" s="15" t="s">
        <v>947</v>
      </c>
      <c r="Y414" s="15" t="s">
        <v>948</v>
      </c>
      <c r="Z414" s="15" t="s">
        <v>947</v>
      </c>
      <c r="AA414" s="15" t="s">
        <v>948</v>
      </c>
      <c r="AB414" s="15" t="s">
        <v>2825</v>
      </c>
      <c r="AC414" s="15" t="s">
        <v>2826</v>
      </c>
      <c r="AD414" s="15" t="s">
        <v>2827</v>
      </c>
      <c r="AE414" s="15" t="s">
        <v>853</v>
      </c>
      <c r="AF414" s="15" t="s">
        <v>63</v>
      </c>
      <c r="AG414" s="15" t="s">
        <v>2447</v>
      </c>
      <c r="AH414" s="15" t="s">
        <v>2828</v>
      </c>
    </row>
    <row r="415" spans="21:34">
      <c r="U415" t="str">
        <f t="shared" si="19"/>
        <v>Jefferson Co Public Schools, KY</v>
      </c>
      <c r="V415" t="s">
        <v>57</v>
      </c>
      <c r="W415" t="s">
        <v>58</v>
      </c>
      <c r="X415" s="15" t="s">
        <v>947</v>
      </c>
      <c r="Y415" s="15" t="s">
        <v>948</v>
      </c>
      <c r="Z415" s="15" t="s">
        <v>947</v>
      </c>
      <c r="AA415" s="15" t="s">
        <v>948</v>
      </c>
      <c r="AB415" s="15" t="s">
        <v>2829</v>
      </c>
      <c r="AC415" s="15" t="s">
        <v>2830</v>
      </c>
      <c r="AD415" s="15" t="s">
        <v>2831</v>
      </c>
      <c r="AE415" s="15" t="s">
        <v>853</v>
      </c>
      <c r="AF415" s="15" t="s">
        <v>63</v>
      </c>
      <c r="AG415" s="15" t="s">
        <v>2687</v>
      </c>
      <c r="AH415" s="15" t="s">
        <v>2832</v>
      </c>
    </row>
    <row r="416" spans="21:34">
      <c r="U416" t="str">
        <f t="shared" si="19"/>
        <v>Jefferson Co Public Schools, KY</v>
      </c>
      <c r="V416" t="s">
        <v>57</v>
      </c>
      <c r="W416" t="s">
        <v>58</v>
      </c>
      <c r="X416" s="15" t="s">
        <v>947</v>
      </c>
      <c r="Y416" s="15" t="s">
        <v>948</v>
      </c>
      <c r="Z416" s="15" t="s">
        <v>947</v>
      </c>
      <c r="AA416" s="15" t="s">
        <v>948</v>
      </c>
      <c r="AB416" s="15" t="s">
        <v>2833</v>
      </c>
      <c r="AC416" s="15" t="s">
        <v>2834</v>
      </c>
      <c r="AD416" s="15" t="s">
        <v>2835</v>
      </c>
      <c r="AE416" s="15" t="s">
        <v>853</v>
      </c>
      <c r="AF416" s="15" t="s">
        <v>63</v>
      </c>
      <c r="AG416" s="15" t="s">
        <v>2529</v>
      </c>
      <c r="AH416" s="15" t="s">
        <v>2836</v>
      </c>
    </row>
    <row r="417" spans="21:34">
      <c r="U417" t="str">
        <f t="shared" si="19"/>
        <v>Jefferson Co Public Schools, KY</v>
      </c>
      <c r="V417" t="s">
        <v>57</v>
      </c>
      <c r="W417" t="s">
        <v>58</v>
      </c>
      <c r="X417" s="15" t="s">
        <v>947</v>
      </c>
      <c r="Y417" s="15" t="s">
        <v>948</v>
      </c>
      <c r="Z417" s="15" t="s">
        <v>947</v>
      </c>
      <c r="AA417" s="15" t="s">
        <v>948</v>
      </c>
      <c r="AB417" s="15" t="s">
        <v>2837</v>
      </c>
      <c r="AC417" s="15" t="s">
        <v>2838</v>
      </c>
      <c r="AD417" s="15" t="s">
        <v>2839</v>
      </c>
      <c r="AE417" s="15" t="s">
        <v>853</v>
      </c>
      <c r="AF417" s="15" t="s">
        <v>63</v>
      </c>
      <c r="AG417" s="15" t="s">
        <v>854</v>
      </c>
      <c r="AH417" s="15" t="s">
        <v>2840</v>
      </c>
    </row>
    <row r="418" spans="21:34">
      <c r="U418" t="str">
        <f t="shared" si="19"/>
        <v>Jefferson Co Public Schools, KY</v>
      </c>
      <c r="V418" t="s">
        <v>57</v>
      </c>
      <c r="W418" t="s">
        <v>58</v>
      </c>
      <c r="X418" s="15" t="s">
        <v>947</v>
      </c>
      <c r="Y418" s="15" t="s">
        <v>948</v>
      </c>
      <c r="Z418" s="15" t="s">
        <v>947</v>
      </c>
      <c r="AA418" s="15" t="s">
        <v>948</v>
      </c>
      <c r="AB418" s="15" t="s">
        <v>2841</v>
      </c>
      <c r="AC418" s="15" t="s">
        <v>2842</v>
      </c>
      <c r="AD418" s="15" t="s">
        <v>2843</v>
      </c>
      <c r="AE418" s="15" t="s">
        <v>853</v>
      </c>
      <c r="AF418" s="15" t="s">
        <v>63</v>
      </c>
      <c r="AG418" s="15" t="s">
        <v>2432</v>
      </c>
      <c r="AH418" s="15" t="s">
        <v>2844</v>
      </c>
    </row>
    <row r="419" spans="21:34">
      <c r="U419" t="str">
        <f t="shared" si="19"/>
        <v>Jefferson Co Public Schools, KY</v>
      </c>
      <c r="V419" t="s">
        <v>57</v>
      </c>
      <c r="W419" t="s">
        <v>58</v>
      </c>
      <c r="X419" s="15" t="s">
        <v>947</v>
      </c>
      <c r="Y419" s="15" t="s">
        <v>948</v>
      </c>
      <c r="Z419" s="15" t="s">
        <v>947</v>
      </c>
      <c r="AA419" s="15" t="s">
        <v>948</v>
      </c>
      <c r="AB419" s="15" t="s">
        <v>2845</v>
      </c>
      <c r="AC419" s="15" t="s">
        <v>2846</v>
      </c>
      <c r="AD419" s="15" t="s">
        <v>2847</v>
      </c>
      <c r="AE419" s="15" t="s">
        <v>853</v>
      </c>
      <c r="AF419" s="15" t="s">
        <v>63</v>
      </c>
      <c r="AG419" s="15" t="s">
        <v>2697</v>
      </c>
      <c r="AH419" s="15" t="s">
        <v>2848</v>
      </c>
    </row>
    <row r="420" spans="21:34">
      <c r="U420" t="str">
        <f t="shared" si="19"/>
        <v>Jenkins ISD, KY</v>
      </c>
      <c r="V420" t="s">
        <v>57</v>
      </c>
      <c r="W420" t="s">
        <v>58</v>
      </c>
      <c r="X420" s="15" t="s">
        <v>956</v>
      </c>
      <c r="Y420" s="15" t="s">
        <v>957</v>
      </c>
      <c r="Z420" s="15" t="s">
        <v>956</v>
      </c>
      <c r="AA420" s="15" t="s">
        <v>957</v>
      </c>
      <c r="AB420" s="15" t="s">
        <v>2849</v>
      </c>
      <c r="AC420" s="15" t="s">
        <v>2850</v>
      </c>
      <c r="AD420" s="15" t="s">
        <v>2851</v>
      </c>
      <c r="AE420" s="15" t="s">
        <v>2852</v>
      </c>
      <c r="AF420" s="15" t="s">
        <v>63</v>
      </c>
      <c r="AG420" s="15" t="s">
        <v>2853</v>
      </c>
      <c r="AH420" s="15" t="s">
        <v>2854</v>
      </c>
    </row>
    <row r="421" spans="21:34">
      <c r="U421" t="str">
        <f t="shared" si="19"/>
        <v>Jessamine Co SD, KY</v>
      </c>
      <c r="V421" t="s">
        <v>57</v>
      </c>
      <c r="W421" t="s">
        <v>58</v>
      </c>
      <c r="X421" s="15" t="s">
        <v>965</v>
      </c>
      <c r="Y421" s="15" t="s">
        <v>966</v>
      </c>
      <c r="Z421" s="15" t="s">
        <v>965</v>
      </c>
      <c r="AA421" s="15" t="s">
        <v>966</v>
      </c>
      <c r="AB421" s="15" t="s">
        <v>2855</v>
      </c>
      <c r="AC421" s="15" t="s">
        <v>2856</v>
      </c>
      <c r="AD421" s="15" t="s">
        <v>2857</v>
      </c>
      <c r="AE421" s="15" t="s">
        <v>972</v>
      </c>
      <c r="AF421" s="15" t="s">
        <v>63</v>
      </c>
      <c r="AG421" s="15" t="s">
        <v>973</v>
      </c>
      <c r="AH421" s="15" t="s">
        <v>2858</v>
      </c>
    </row>
    <row r="422" spans="21:34">
      <c r="U422" t="str">
        <f t="shared" si="19"/>
        <v>Johnson Co SD, KY</v>
      </c>
      <c r="V422" t="s">
        <v>57</v>
      </c>
      <c r="W422" t="s">
        <v>58</v>
      </c>
      <c r="X422" s="15" t="s">
        <v>975</v>
      </c>
      <c r="Y422" s="15" t="s">
        <v>976</v>
      </c>
      <c r="Z422" s="15" t="s">
        <v>975</v>
      </c>
      <c r="AA422" s="15" t="s">
        <v>976</v>
      </c>
      <c r="AB422" s="15" t="s">
        <v>2859</v>
      </c>
      <c r="AC422" s="15" t="s">
        <v>2083</v>
      </c>
      <c r="AD422" s="15" t="s">
        <v>2860</v>
      </c>
      <c r="AE422" s="15" t="s">
        <v>982</v>
      </c>
      <c r="AF422" s="15" t="s">
        <v>63</v>
      </c>
      <c r="AG422" s="15" t="s">
        <v>983</v>
      </c>
      <c r="AH422" s="15" t="s">
        <v>2861</v>
      </c>
    </row>
    <row r="423" spans="21:34">
      <c r="U423" t="str">
        <f t="shared" si="19"/>
        <v>Johnson Co SD, KY</v>
      </c>
      <c r="V423" t="s">
        <v>57</v>
      </c>
      <c r="W423" t="s">
        <v>58</v>
      </c>
      <c r="X423" s="15" t="s">
        <v>975</v>
      </c>
      <c r="Y423" s="15" t="s">
        <v>976</v>
      </c>
      <c r="Z423" s="15" t="s">
        <v>975</v>
      </c>
      <c r="AA423" s="15" t="s">
        <v>976</v>
      </c>
      <c r="AB423" s="15" t="s">
        <v>2862</v>
      </c>
      <c r="AC423" s="15" t="s">
        <v>2863</v>
      </c>
      <c r="AD423" s="15" t="s">
        <v>2864</v>
      </c>
      <c r="AE423" s="15" t="s">
        <v>2865</v>
      </c>
      <c r="AF423" s="15" t="s">
        <v>63</v>
      </c>
      <c r="AG423" s="15" t="s">
        <v>2866</v>
      </c>
      <c r="AH423" s="15" t="s">
        <v>2867</v>
      </c>
    </row>
    <row r="424" spans="21:34">
      <c r="U424" t="str">
        <f t="shared" si="19"/>
        <v>Johnson Co SD, KY</v>
      </c>
      <c r="V424" t="s">
        <v>57</v>
      </c>
      <c r="W424" t="s">
        <v>58</v>
      </c>
      <c r="X424" s="15" t="s">
        <v>975</v>
      </c>
      <c r="Y424" s="15" t="s">
        <v>976</v>
      </c>
      <c r="Z424" s="15" t="s">
        <v>975</v>
      </c>
      <c r="AA424" s="15" t="s">
        <v>976</v>
      </c>
      <c r="AB424" s="15" t="s">
        <v>2868</v>
      </c>
      <c r="AC424" s="15" t="s">
        <v>1498</v>
      </c>
      <c r="AD424" s="15" t="s">
        <v>2869</v>
      </c>
      <c r="AE424" s="15" t="s">
        <v>2870</v>
      </c>
      <c r="AF424" s="15" t="s">
        <v>63</v>
      </c>
      <c r="AG424" s="15" t="s">
        <v>2871</v>
      </c>
      <c r="AH424" s="15" t="s">
        <v>2872</v>
      </c>
    </row>
    <row r="425" spans="21:34">
      <c r="U425" t="str">
        <f t="shared" si="19"/>
        <v>Johnson Co SD, KY</v>
      </c>
      <c r="V425" t="s">
        <v>57</v>
      </c>
      <c r="W425" t="s">
        <v>58</v>
      </c>
      <c r="X425" s="15" t="s">
        <v>975</v>
      </c>
      <c r="Y425" s="15" t="s">
        <v>976</v>
      </c>
      <c r="Z425" s="15" t="s">
        <v>975</v>
      </c>
      <c r="AA425" s="15" t="s">
        <v>976</v>
      </c>
      <c r="AB425" s="15" t="s">
        <v>2873</v>
      </c>
      <c r="AC425" s="15" t="s">
        <v>2874</v>
      </c>
      <c r="AD425" s="15" t="s">
        <v>2875</v>
      </c>
      <c r="AE425" s="15" t="s">
        <v>2876</v>
      </c>
      <c r="AF425" s="15" t="s">
        <v>63</v>
      </c>
      <c r="AG425" s="15" t="s">
        <v>2877</v>
      </c>
      <c r="AH425" s="15" t="s">
        <v>2878</v>
      </c>
    </row>
    <row r="426" spans="21:34">
      <c r="U426" t="str">
        <f t="shared" si="19"/>
        <v>Johnson Co SD, KY</v>
      </c>
      <c r="V426" t="s">
        <v>57</v>
      </c>
      <c r="W426" t="s">
        <v>58</v>
      </c>
      <c r="X426" s="15" t="s">
        <v>975</v>
      </c>
      <c r="Y426" s="15" t="s">
        <v>976</v>
      </c>
      <c r="Z426" s="15" t="s">
        <v>975</v>
      </c>
      <c r="AA426" s="15" t="s">
        <v>976</v>
      </c>
      <c r="AB426" s="15" t="s">
        <v>2879</v>
      </c>
      <c r="AC426" s="15" t="s">
        <v>2880</v>
      </c>
      <c r="AD426" s="15" t="s">
        <v>2881</v>
      </c>
      <c r="AE426" s="15" t="s">
        <v>2882</v>
      </c>
      <c r="AF426" s="15" t="s">
        <v>63</v>
      </c>
      <c r="AG426" s="15" t="s">
        <v>2883</v>
      </c>
      <c r="AH426" s="15" t="s">
        <v>2884</v>
      </c>
    </row>
    <row r="427" spans="21:34">
      <c r="U427" t="str">
        <f t="shared" si="19"/>
        <v>Kenton Co SD, KY</v>
      </c>
      <c r="V427" t="s">
        <v>57</v>
      </c>
      <c r="W427" t="s">
        <v>58</v>
      </c>
      <c r="X427" s="15" t="s">
        <v>985</v>
      </c>
      <c r="Y427" s="15" t="s">
        <v>986</v>
      </c>
      <c r="Z427" s="15" t="s">
        <v>985</v>
      </c>
      <c r="AA427" s="15" t="s">
        <v>986</v>
      </c>
      <c r="AB427" s="15" t="s">
        <v>2885</v>
      </c>
      <c r="AC427" s="15" t="s">
        <v>2886</v>
      </c>
      <c r="AD427" s="15" t="s">
        <v>2887</v>
      </c>
      <c r="AE427" s="15" t="s">
        <v>2888</v>
      </c>
      <c r="AF427" s="15" t="s">
        <v>63</v>
      </c>
      <c r="AG427" s="15" t="s">
        <v>2889</v>
      </c>
      <c r="AH427" s="15" t="s">
        <v>2890</v>
      </c>
    </row>
    <row r="428" spans="21:34">
      <c r="U428" t="str">
        <f t="shared" si="19"/>
        <v>Kenton Co SD, KY</v>
      </c>
      <c r="V428" t="s">
        <v>57</v>
      </c>
      <c r="W428" t="s">
        <v>58</v>
      </c>
      <c r="X428" s="15" t="s">
        <v>985</v>
      </c>
      <c r="Y428" s="15" t="s">
        <v>986</v>
      </c>
      <c r="Z428" s="15" t="s">
        <v>985</v>
      </c>
      <c r="AA428" s="15" t="s">
        <v>986</v>
      </c>
      <c r="AB428" s="15" t="s">
        <v>2891</v>
      </c>
      <c r="AC428" s="15" t="s">
        <v>2892</v>
      </c>
      <c r="AD428" s="15" t="s">
        <v>2893</v>
      </c>
      <c r="AE428" s="15" t="s">
        <v>2894</v>
      </c>
      <c r="AF428" s="15" t="s">
        <v>63</v>
      </c>
      <c r="AG428" s="15" t="s">
        <v>491</v>
      </c>
      <c r="AH428" s="15" t="s">
        <v>2895</v>
      </c>
    </row>
    <row r="429" spans="21:34">
      <c r="U429" t="str">
        <f t="shared" si="19"/>
        <v>Kenton Co SD, KY</v>
      </c>
      <c r="V429" t="s">
        <v>57</v>
      </c>
      <c r="W429" t="s">
        <v>58</v>
      </c>
      <c r="X429" s="15" t="s">
        <v>985</v>
      </c>
      <c r="Y429" s="15" t="s">
        <v>986</v>
      </c>
      <c r="Z429" s="15" t="s">
        <v>985</v>
      </c>
      <c r="AA429" s="15" t="s">
        <v>986</v>
      </c>
      <c r="AB429" s="15" t="s">
        <v>2896</v>
      </c>
      <c r="AC429" s="15" t="s">
        <v>2897</v>
      </c>
      <c r="AD429" s="15" t="s">
        <v>2898</v>
      </c>
      <c r="AE429" s="15" t="s">
        <v>2899</v>
      </c>
      <c r="AF429" s="15" t="s">
        <v>63</v>
      </c>
      <c r="AG429" s="15" t="s">
        <v>176</v>
      </c>
      <c r="AH429" s="15" t="s">
        <v>2900</v>
      </c>
    </row>
    <row r="430" spans="21:34">
      <c r="U430" t="str">
        <f t="shared" si="19"/>
        <v>Kenton Co SD, KY</v>
      </c>
      <c r="V430" t="s">
        <v>57</v>
      </c>
      <c r="W430" t="s">
        <v>58</v>
      </c>
      <c r="X430" s="15" t="s">
        <v>985</v>
      </c>
      <c r="Y430" s="15" t="s">
        <v>986</v>
      </c>
      <c r="Z430" s="15" t="s">
        <v>985</v>
      </c>
      <c r="AA430" s="15" t="s">
        <v>986</v>
      </c>
      <c r="AB430" s="15" t="s">
        <v>2901</v>
      </c>
      <c r="AC430" s="15" t="s">
        <v>2902</v>
      </c>
      <c r="AD430" s="15" t="s">
        <v>2903</v>
      </c>
      <c r="AE430" s="15" t="s">
        <v>2888</v>
      </c>
      <c r="AF430" s="15" t="s">
        <v>63</v>
      </c>
      <c r="AG430" s="15" t="s">
        <v>2889</v>
      </c>
      <c r="AH430" s="15" t="s">
        <v>2904</v>
      </c>
    </row>
    <row r="431" spans="21:34">
      <c r="U431" t="str">
        <f t="shared" si="19"/>
        <v>Kenton Co SD, KY</v>
      </c>
      <c r="V431" t="s">
        <v>57</v>
      </c>
      <c r="W431" t="s">
        <v>58</v>
      </c>
      <c r="X431" s="15" t="s">
        <v>985</v>
      </c>
      <c r="Y431" s="15" t="s">
        <v>986</v>
      </c>
      <c r="Z431" s="15" t="s">
        <v>985</v>
      </c>
      <c r="AA431" s="15" t="s">
        <v>986</v>
      </c>
      <c r="AB431" s="15" t="s">
        <v>2905</v>
      </c>
      <c r="AC431" s="15" t="s">
        <v>2906</v>
      </c>
      <c r="AD431" s="15" t="s">
        <v>2907</v>
      </c>
      <c r="AE431" s="15" t="s">
        <v>2908</v>
      </c>
      <c r="AF431" s="15" t="s">
        <v>63</v>
      </c>
      <c r="AG431" s="15" t="s">
        <v>2909</v>
      </c>
      <c r="AH431" s="15" t="s">
        <v>2910</v>
      </c>
    </row>
    <row r="432" spans="21:34">
      <c r="U432" t="str">
        <f t="shared" si="19"/>
        <v>Kenton Co SD, KY</v>
      </c>
      <c r="V432" t="s">
        <v>57</v>
      </c>
      <c r="W432" t="s">
        <v>58</v>
      </c>
      <c r="X432" s="15" t="s">
        <v>985</v>
      </c>
      <c r="Y432" s="15" t="s">
        <v>986</v>
      </c>
      <c r="Z432" s="15" t="s">
        <v>985</v>
      </c>
      <c r="AA432" s="15" t="s">
        <v>986</v>
      </c>
      <c r="AB432" s="15" t="s">
        <v>2911</v>
      </c>
      <c r="AC432" s="15" t="s">
        <v>2912</v>
      </c>
      <c r="AD432" s="15" t="s">
        <v>2913</v>
      </c>
      <c r="AE432" s="15" t="s">
        <v>2899</v>
      </c>
      <c r="AF432" s="15" t="s">
        <v>63</v>
      </c>
      <c r="AG432" s="15" t="s">
        <v>176</v>
      </c>
      <c r="AH432" s="15" t="s">
        <v>2914</v>
      </c>
    </row>
    <row r="433" spans="21:34">
      <c r="U433" t="str">
        <f t="shared" si="19"/>
        <v>Kenton Co SD, KY</v>
      </c>
      <c r="V433" t="s">
        <v>57</v>
      </c>
      <c r="W433" t="s">
        <v>58</v>
      </c>
      <c r="X433" s="15" t="s">
        <v>985</v>
      </c>
      <c r="Y433" s="15" t="s">
        <v>986</v>
      </c>
      <c r="Z433" s="15" t="s">
        <v>985</v>
      </c>
      <c r="AA433" s="15" t="s">
        <v>986</v>
      </c>
      <c r="AB433" s="15" t="s">
        <v>2915</v>
      </c>
      <c r="AC433" s="15" t="s">
        <v>2916</v>
      </c>
      <c r="AD433" s="15" t="s">
        <v>2917</v>
      </c>
      <c r="AE433" s="15" t="s">
        <v>2918</v>
      </c>
      <c r="AF433" s="15" t="s">
        <v>63</v>
      </c>
      <c r="AG433" s="15" t="s">
        <v>176</v>
      </c>
      <c r="AH433" s="15" t="s">
        <v>2919</v>
      </c>
    </row>
    <row r="434" spans="21:34">
      <c r="U434" t="str">
        <f t="shared" si="19"/>
        <v>Kenton Co SD, KY</v>
      </c>
      <c r="V434" t="s">
        <v>57</v>
      </c>
      <c r="W434" t="s">
        <v>58</v>
      </c>
      <c r="X434" s="15" t="s">
        <v>985</v>
      </c>
      <c r="Y434" s="15" t="s">
        <v>986</v>
      </c>
      <c r="Z434" s="15" t="s">
        <v>985</v>
      </c>
      <c r="AA434" s="15" t="s">
        <v>986</v>
      </c>
      <c r="AB434" s="15" t="s">
        <v>2920</v>
      </c>
      <c r="AC434" s="15" t="s">
        <v>2921</v>
      </c>
      <c r="AD434" s="15" t="s">
        <v>2922</v>
      </c>
      <c r="AE434" s="15" t="s">
        <v>1415</v>
      </c>
      <c r="AF434" s="15" t="s">
        <v>63</v>
      </c>
      <c r="AG434" s="15" t="s">
        <v>1405</v>
      </c>
      <c r="AH434" s="15" t="s">
        <v>2923</v>
      </c>
    </row>
    <row r="435" spans="21:34">
      <c r="U435" t="str">
        <f t="shared" si="19"/>
        <v>Kenton Co SD, KY</v>
      </c>
      <c r="V435" t="s">
        <v>57</v>
      </c>
      <c r="W435" t="s">
        <v>58</v>
      </c>
      <c r="X435" s="15" t="s">
        <v>985</v>
      </c>
      <c r="Y435" s="15" t="s">
        <v>986</v>
      </c>
      <c r="Z435" s="15" t="s">
        <v>985</v>
      </c>
      <c r="AA435" s="15" t="s">
        <v>986</v>
      </c>
      <c r="AB435" s="15" t="s">
        <v>2924</v>
      </c>
      <c r="AC435" s="15" t="s">
        <v>2925</v>
      </c>
      <c r="AD435" s="15" t="s">
        <v>2926</v>
      </c>
      <c r="AE435" s="15" t="s">
        <v>2888</v>
      </c>
      <c r="AF435" s="15" t="s">
        <v>63</v>
      </c>
      <c r="AG435" s="15" t="s">
        <v>2889</v>
      </c>
      <c r="AH435" s="15" t="s">
        <v>2927</v>
      </c>
    </row>
    <row r="436" spans="21:34">
      <c r="U436" t="str">
        <f t="shared" si="19"/>
        <v>Kenton Co SD, KY</v>
      </c>
      <c r="V436" t="s">
        <v>57</v>
      </c>
      <c r="W436" t="s">
        <v>58</v>
      </c>
      <c r="X436" s="15" t="s">
        <v>985</v>
      </c>
      <c r="Y436" s="15" t="s">
        <v>986</v>
      </c>
      <c r="Z436" s="15" t="s">
        <v>985</v>
      </c>
      <c r="AA436" s="15" t="s">
        <v>986</v>
      </c>
      <c r="AB436" s="15" t="s">
        <v>2928</v>
      </c>
      <c r="AC436" s="15" t="s">
        <v>2929</v>
      </c>
      <c r="AD436" s="15" t="s">
        <v>2930</v>
      </c>
      <c r="AE436" s="15" t="s">
        <v>2931</v>
      </c>
      <c r="AF436" s="15" t="s">
        <v>63</v>
      </c>
      <c r="AG436" s="15" t="s">
        <v>1405</v>
      </c>
      <c r="AH436" s="15" t="s">
        <v>2932</v>
      </c>
    </row>
    <row r="437" spans="21:34">
      <c r="U437" t="str">
        <f t="shared" si="19"/>
        <v>Kenton Co SD, KY</v>
      </c>
      <c r="V437" t="s">
        <v>57</v>
      </c>
      <c r="W437" t="s">
        <v>58</v>
      </c>
      <c r="X437" s="15" t="s">
        <v>985</v>
      </c>
      <c r="Y437" s="15" t="s">
        <v>986</v>
      </c>
      <c r="Z437" s="15" t="s">
        <v>985</v>
      </c>
      <c r="AA437" s="15" t="s">
        <v>986</v>
      </c>
      <c r="AB437" s="15" t="s">
        <v>2933</v>
      </c>
      <c r="AC437" s="15" t="s">
        <v>2934</v>
      </c>
      <c r="AD437" s="15" t="s">
        <v>2935</v>
      </c>
      <c r="AE437" s="15" t="s">
        <v>2888</v>
      </c>
      <c r="AF437" s="15" t="s">
        <v>63</v>
      </c>
      <c r="AG437" s="15" t="s">
        <v>2889</v>
      </c>
      <c r="AH437" s="15" t="s">
        <v>2936</v>
      </c>
    </row>
    <row r="438" spans="21:34">
      <c r="U438" t="str">
        <f t="shared" si="19"/>
        <v>Kentucky School for the Blind, KY</v>
      </c>
      <c r="V438" t="s">
        <v>57</v>
      </c>
      <c r="W438" t="s">
        <v>58</v>
      </c>
      <c r="X438" s="15" t="s">
        <v>994</v>
      </c>
      <c r="Y438" s="15" t="s">
        <v>995</v>
      </c>
      <c r="Z438" s="15" t="s">
        <v>994</v>
      </c>
      <c r="AA438" s="15" t="s">
        <v>995</v>
      </c>
      <c r="AB438" s="15" t="s">
        <v>994</v>
      </c>
      <c r="AC438" s="15" t="s">
        <v>995</v>
      </c>
      <c r="AD438" s="15" t="s">
        <v>1000</v>
      </c>
      <c r="AE438" s="15" t="s">
        <v>853</v>
      </c>
      <c r="AF438" s="15" t="s">
        <v>63</v>
      </c>
      <c r="AG438" s="15" t="s">
        <v>1001</v>
      </c>
      <c r="AH438" s="15" t="s">
        <v>1002</v>
      </c>
    </row>
    <row r="439" spans="21:34">
      <c r="U439" t="str">
        <f t="shared" si="19"/>
        <v>Kentucky School for the Deaf, KY</v>
      </c>
      <c r="V439" t="s">
        <v>57</v>
      </c>
      <c r="W439" t="s">
        <v>58</v>
      </c>
      <c r="X439" s="15" t="s">
        <v>1003</v>
      </c>
      <c r="Y439" s="15" t="s">
        <v>1004</v>
      </c>
      <c r="Z439" s="15" t="s">
        <v>1003</v>
      </c>
      <c r="AA439" s="15" t="s">
        <v>1004</v>
      </c>
      <c r="AB439" s="15" t="s">
        <v>1003</v>
      </c>
      <c r="AC439" s="15" t="s">
        <v>1004</v>
      </c>
      <c r="AD439" s="15" t="s">
        <v>1010</v>
      </c>
      <c r="AE439" s="15" t="s">
        <v>257</v>
      </c>
      <c r="AF439" s="15" t="s">
        <v>63</v>
      </c>
      <c r="AG439" s="15" t="s">
        <v>258</v>
      </c>
      <c r="AH439" s="15"/>
    </row>
    <row r="440" spans="21:34">
      <c r="U440" t="str">
        <f t="shared" si="19"/>
        <v>Knott Co SD, KY</v>
      </c>
      <c r="V440" t="s">
        <v>57</v>
      </c>
      <c r="W440" t="s">
        <v>58</v>
      </c>
      <c r="X440" s="15" t="s">
        <v>1011</v>
      </c>
      <c r="Y440" s="15" t="s">
        <v>1012</v>
      </c>
      <c r="Z440" s="15" t="s">
        <v>1011</v>
      </c>
      <c r="AA440" s="15" t="s">
        <v>1012</v>
      </c>
      <c r="AB440" s="15" t="s">
        <v>2937</v>
      </c>
      <c r="AC440" s="15" t="s">
        <v>2938</v>
      </c>
      <c r="AD440" s="15" t="s">
        <v>2939</v>
      </c>
      <c r="AE440" s="15" t="s">
        <v>2940</v>
      </c>
      <c r="AF440" s="15" t="s">
        <v>63</v>
      </c>
      <c r="AG440" s="15" t="s">
        <v>2941</v>
      </c>
      <c r="AH440" s="15"/>
    </row>
    <row r="441" spans="21:34">
      <c r="U441" t="str">
        <f t="shared" si="19"/>
        <v>Knott Co SD, KY</v>
      </c>
      <c r="V441" t="s">
        <v>57</v>
      </c>
      <c r="W441" t="s">
        <v>58</v>
      </c>
      <c r="X441" s="15" t="s">
        <v>1011</v>
      </c>
      <c r="Y441" s="15" t="s">
        <v>1012</v>
      </c>
      <c r="Z441" s="15" t="s">
        <v>1011</v>
      </c>
      <c r="AA441" s="15" t="s">
        <v>1012</v>
      </c>
      <c r="AB441" s="15" t="s">
        <v>2942</v>
      </c>
      <c r="AC441" s="15" t="s">
        <v>2943</v>
      </c>
      <c r="AD441" s="15" t="s">
        <v>2944</v>
      </c>
      <c r="AE441" s="15" t="s">
        <v>2945</v>
      </c>
      <c r="AF441" s="15" t="s">
        <v>63</v>
      </c>
      <c r="AG441" s="15" t="s">
        <v>2946</v>
      </c>
      <c r="AH441" s="15"/>
    </row>
    <row r="442" spans="21:34">
      <c r="U442" t="str">
        <f t="shared" si="19"/>
        <v>Knott Co SD, KY</v>
      </c>
      <c r="V442" t="s">
        <v>57</v>
      </c>
      <c r="W442" t="s">
        <v>58</v>
      </c>
      <c r="X442" s="15" t="s">
        <v>1011</v>
      </c>
      <c r="Y442" s="15" t="s">
        <v>1012</v>
      </c>
      <c r="Z442" s="15" t="s">
        <v>1011</v>
      </c>
      <c r="AA442" s="15" t="s">
        <v>1012</v>
      </c>
      <c r="AB442" s="15" t="s">
        <v>2947</v>
      </c>
      <c r="AC442" s="15" t="s">
        <v>2948</v>
      </c>
      <c r="AD442" s="15" t="s">
        <v>2949</v>
      </c>
      <c r="AE442" s="15" t="s">
        <v>887</v>
      </c>
      <c r="AF442" s="15" t="s">
        <v>63</v>
      </c>
      <c r="AG442" s="15" t="s">
        <v>888</v>
      </c>
      <c r="AH442" s="15"/>
    </row>
    <row r="443" spans="21:34">
      <c r="U443" t="str">
        <f t="shared" si="19"/>
        <v>Knott Co SD, KY</v>
      </c>
      <c r="V443" t="s">
        <v>57</v>
      </c>
      <c r="W443" t="s">
        <v>58</v>
      </c>
      <c r="X443" s="15" t="s">
        <v>1011</v>
      </c>
      <c r="Y443" s="15" t="s">
        <v>1012</v>
      </c>
      <c r="Z443" s="15" t="s">
        <v>1011</v>
      </c>
      <c r="AA443" s="15" t="s">
        <v>1012</v>
      </c>
      <c r="AB443" s="15" t="s">
        <v>2950</v>
      </c>
      <c r="AC443" s="15" t="s">
        <v>2951</v>
      </c>
      <c r="AD443" s="15" t="s">
        <v>2952</v>
      </c>
      <c r="AE443" s="15" t="s">
        <v>2953</v>
      </c>
      <c r="AF443" s="15" t="s">
        <v>63</v>
      </c>
      <c r="AG443" s="15" t="s">
        <v>2954</v>
      </c>
      <c r="AH443" s="15"/>
    </row>
    <row r="444" spans="21:34">
      <c r="U444" t="str">
        <f t="shared" si="19"/>
        <v>Knott Co SD, KY</v>
      </c>
      <c r="V444" t="s">
        <v>57</v>
      </c>
      <c r="W444" t="s">
        <v>58</v>
      </c>
      <c r="X444" s="15" t="s">
        <v>1011</v>
      </c>
      <c r="Y444" s="15" t="s">
        <v>1012</v>
      </c>
      <c r="Z444" s="15" t="s">
        <v>1011</v>
      </c>
      <c r="AA444" s="15" t="s">
        <v>1012</v>
      </c>
      <c r="AB444" s="15" t="s">
        <v>2955</v>
      </c>
      <c r="AC444" s="15" t="s">
        <v>2956</v>
      </c>
      <c r="AD444" s="15" t="s">
        <v>2957</v>
      </c>
      <c r="AE444" s="15" t="s">
        <v>1018</v>
      </c>
      <c r="AF444" s="15" t="s">
        <v>63</v>
      </c>
      <c r="AG444" s="15" t="s">
        <v>1019</v>
      </c>
      <c r="AH444" s="15"/>
    </row>
    <row r="445" spans="21:34">
      <c r="U445" t="str">
        <f t="shared" si="19"/>
        <v>Knott Co SD, KY</v>
      </c>
      <c r="V445" t="s">
        <v>57</v>
      </c>
      <c r="W445" t="s">
        <v>58</v>
      </c>
      <c r="X445" s="15" t="s">
        <v>1011</v>
      </c>
      <c r="Y445" s="15" t="s">
        <v>1012</v>
      </c>
      <c r="Z445" s="15" t="s">
        <v>1011</v>
      </c>
      <c r="AA445" s="15" t="s">
        <v>1012</v>
      </c>
      <c r="AB445" s="15" t="s">
        <v>2958</v>
      </c>
      <c r="AC445" s="15" t="s">
        <v>2959</v>
      </c>
      <c r="AD445" s="15" t="s">
        <v>2960</v>
      </c>
      <c r="AE445" s="15" t="s">
        <v>2961</v>
      </c>
      <c r="AF445" s="15" t="s">
        <v>63</v>
      </c>
      <c r="AG445" s="15" t="s">
        <v>2962</v>
      </c>
      <c r="AH445" s="15"/>
    </row>
    <row r="446" spans="21:34">
      <c r="U446" t="str">
        <f t="shared" si="19"/>
        <v>Knox Co SD, KY</v>
      </c>
      <c r="V446" t="s">
        <v>57</v>
      </c>
      <c r="W446" t="s">
        <v>58</v>
      </c>
      <c r="X446" s="15" t="s">
        <v>1020</v>
      </c>
      <c r="Y446" s="15" t="s">
        <v>1021</v>
      </c>
      <c r="Z446" s="15" t="s">
        <v>1020</v>
      </c>
      <c r="AA446" s="15" t="s">
        <v>1021</v>
      </c>
      <c r="AB446" s="15" t="s">
        <v>2963</v>
      </c>
      <c r="AC446" s="15" t="s">
        <v>2083</v>
      </c>
      <c r="AD446" s="15" t="s">
        <v>2964</v>
      </c>
      <c r="AE446" s="15" t="s">
        <v>134</v>
      </c>
      <c r="AF446" s="15" t="s">
        <v>63</v>
      </c>
      <c r="AG446" s="15" t="s">
        <v>135</v>
      </c>
      <c r="AH446" s="15"/>
    </row>
    <row r="447" spans="21:34">
      <c r="U447" t="str">
        <f t="shared" si="19"/>
        <v>Knox Co SD, KY</v>
      </c>
      <c r="V447" t="s">
        <v>57</v>
      </c>
      <c r="W447" t="s">
        <v>58</v>
      </c>
      <c r="X447" s="15" t="s">
        <v>1020</v>
      </c>
      <c r="Y447" s="15" t="s">
        <v>1021</v>
      </c>
      <c r="Z447" s="15" t="s">
        <v>1020</v>
      </c>
      <c r="AA447" s="15" t="s">
        <v>1021</v>
      </c>
      <c r="AB447" s="15" t="s">
        <v>2965</v>
      </c>
      <c r="AC447" s="15" t="s">
        <v>2966</v>
      </c>
      <c r="AD447" s="15" t="s">
        <v>2967</v>
      </c>
      <c r="AE447" s="15" t="s">
        <v>2968</v>
      </c>
      <c r="AF447" s="15" t="s">
        <v>63</v>
      </c>
      <c r="AG447" s="15" t="s">
        <v>2969</v>
      </c>
      <c r="AH447" s="15"/>
    </row>
    <row r="448" spans="21:34">
      <c r="U448" t="str">
        <f t="shared" si="19"/>
        <v>Knox Co SD, KY</v>
      </c>
      <c r="V448" t="s">
        <v>57</v>
      </c>
      <c r="W448" t="s">
        <v>58</v>
      </c>
      <c r="X448" s="15" t="s">
        <v>1020</v>
      </c>
      <c r="Y448" s="15" t="s">
        <v>1021</v>
      </c>
      <c r="Z448" s="15" t="s">
        <v>1020</v>
      </c>
      <c r="AA448" s="15" t="s">
        <v>1021</v>
      </c>
      <c r="AB448" s="15" t="s">
        <v>2970</v>
      </c>
      <c r="AC448" s="15" t="s">
        <v>2971</v>
      </c>
      <c r="AD448" s="15" t="s">
        <v>2972</v>
      </c>
      <c r="AE448" s="15" t="s">
        <v>2968</v>
      </c>
      <c r="AF448" s="15" t="s">
        <v>63</v>
      </c>
      <c r="AG448" s="15" t="s">
        <v>2969</v>
      </c>
      <c r="AH448" s="15"/>
    </row>
    <row r="449" spans="21:34">
      <c r="U449" t="str">
        <f t="shared" si="19"/>
        <v>Knox Co SD, KY</v>
      </c>
      <c r="V449" t="s">
        <v>57</v>
      </c>
      <c r="W449" t="s">
        <v>58</v>
      </c>
      <c r="X449" s="15" t="s">
        <v>1020</v>
      </c>
      <c r="Y449" s="15" t="s">
        <v>1021</v>
      </c>
      <c r="Z449" s="15" t="s">
        <v>1020</v>
      </c>
      <c r="AA449" s="15" t="s">
        <v>1021</v>
      </c>
      <c r="AB449" s="15" t="s">
        <v>2973</v>
      </c>
      <c r="AC449" s="15" t="s">
        <v>2974</v>
      </c>
      <c r="AD449" s="15" t="s">
        <v>2975</v>
      </c>
      <c r="AE449" s="15" t="s">
        <v>134</v>
      </c>
      <c r="AF449" s="15" t="s">
        <v>63</v>
      </c>
      <c r="AG449" s="15" t="s">
        <v>135</v>
      </c>
      <c r="AH449" s="15"/>
    </row>
    <row r="450" spans="21:34">
      <c r="U450" t="str">
        <f t="shared" si="19"/>
        <v>Knox Co SD, KY</v>
      </c>
      <c r="V450" t="s">
        <v>57</v>
      </c>
      <c r="W450" t="s">
        <v>58</v>
      </c>
      <c r="X450" s="15" t="s">
        <v>1020</v>
      </c>
      <c r="Y450" s="15" t="s">
        <v>1021</v>
      </c>
      <c r="Z450" s="15" t="s">
        <v>1020</v>
      </c>
      <c r="AA450" s="15" t="s">
        <v>1021</v>
      </c>
      <c r="AB450" s="15" t="s">
        <v>2976</v>
      </c>
      <c r="AC450" s="15" t="s">
        <v>2977</v>
      </c>
      <c r="AD450" s="15" t="s">
        <v>2978</v>
      </c>
      <c r="AE450" s="15" t="s">
        <v>2979</v>
      </c>
      <c r="AF450" s="15" t="s">
        <v>63</v>
      </c>
      <c r="AG450" s="15" t="s">
        <v>2980</v>
      </c>
      <c r="AH450" s="15"/>
    </row>
    <row r="451" spans="21:34">
      <c r="U451" t="str">
        <f t="shared" si="19"/>
        <v>Knox Co SD, KY</v>
      </c>
      <c r="V451" t="s">
        <v>57</v>
      </c>
      <c r="W451" t="s">
        <v>58</v>
      </c>
      <c r="X451" s="15" t="s">
        <v>1020</v>
      </c>
      <c r="Y451" s="15" t="s">
        <v>1021</v>
      </c>
      <c r="Z451" s="15" t="s">
        <v>1020</v>
      </c>
      <c r="AA451" s="15" t="s">
        <v>1021</v>
      </c>
      <c r="AB451" s="15" t="s">
        <v>2981</v>
      </c>
      <c r="AC451" s="15" t="s">
        <v>2982</v>
      </c>
      <c r="AD451" s="15" t="s">
        <v>2983</v>
      </c>
      <c r="AE451" s="15" t="s">
        <v>134</v>
      </c>
      <c r="AF451" s="15" t="s">
        <v>63</v>
      </c>
      <c r="AG451" s="15" t="s">
        <v>135</v>
      </c>
      <c r="AH451" s="15"/>
    </row>
    <row r="452" spans="21:34">
      <c r="U452" t="str">
        <f t="shared" ref="U452:U515" si="20">Y452&amp;", KY"</f>
        <v>Knox Co SD, KY</v>
      </c>
      <c r="V452" t="s">
        <v>57</v>
      </c>
      <c r="W452" t="s">
        <v>58</v>
      </c>
      <c r="X452" s="15" t="s">
        <v>1020</v>
      </c>
      <c r="Y452" s="15" t="s">
        <v>1021</v>
      </c>
      <c r="Z452" s="15" t="s">
        <v>1020</v>
      </c>
      <c r="AA452" s="15" t="s">
        <v>1021</v>
      </c>
      <c r="AB452" s="15" t="s">
        <v>2984</v>
      </c>
      <c r="AC452" s="15" t="s">
        <v>2985</v>
      </c>
      <c r="AD452" s="15" t="s">
        <v>2986</v>
      </c>
      <c r="AE452" s="15" t="s">
        <v>480</v>
      </c>
      <c r="AF452" s="15" t="s">
        <v>63</v>
      </c>
      <c r="AG452" s="15" t="s">
        <v>481</v>
      </c>
      <c r="AH452" s="15"/>
    </row>
    <row r="453" spans="21:34">
      <c r="U453" t="str">
        <f t="shared" si="20"/>
        <v>Larue Co SD, KY</v>
      </c>
      <c r="V453" t="s">
        <v>57</v>
      </c>
      <c r="W453" t="s">
        <v>58</v>
      </c>
      <c r="X453" s="15" t="s">
        <v>1027</v>
      </c>
      <c r="Y453" s="15" t="s">
        <v>1028</v>
      </c>
      <c r="Z453" s="15" t="s">
        <v>1027</v>
      </c>
      <c r="AA453" s="15" t="s">
        <v>1028</v>
      </c>
      <c r="AB453" s="15" t="s">
        <v>2987</v>
      </c>
      <c r="AC453" s="15" t="s">
        <v>2988</v>
      </c>
      <c r="AD453" s="15" t="s">
        <v>2989</v>
      </c>
      <c r="AE453" s="15" t="s">
        <v>1034</v>
      </c>
      <c r="AF453" s="15" t="s">
        <v>63</v>
      </c>
      <c r="AG453" s="15" t="s">
        <v>1035</v>
      </c>
      <c r="AH453" s="15"/>
    </row>
    <row r="454" spans="21:34">
      <c r="U454" t="str">
        <f t="shared" si="20"/>
        <v>Larue Co SD, KY</v>
      </c>
      <c r="V454" t="s">
        <v>57</v>
      </c>
      <c r="W454" t="s">
        <v>58</v>
      </c>
      <c r="X454" s="15" t="s">
        <v>1027</v>
      </c>
      <c r="Y454" s="15" t="s">
        <v>1028</v>
      </c>
      <c r="Z454" s="15" t="s">
        <v>1027</v>
      </c>
      <c r="AA454" s="15" t="s">
        <v>1028</v>
      </c>
      <c r="AB454" s="15" t="s">
        <v>2990</v>
      </c>
      <c r="AC454" s="15" t="s">
        <v>2991</v>
      </c>
      <c r="AD454" s="15" t="s">
        <v>2992</v>
      </c>
      <c r="AE454" s="15" t="s">
        <v>1034</v>
      </c>
      <c r="AF454" s="15" t="s">
        <v>63</v>
      </c>
      <c r="AG454" s="15" t="s">
        <v>1035</v>
      </c>
      <c r="AH454" s="15"/>
    </row>
    <row r="455" spans="21:34">
      <c r="U455" t="str">
        <f t="shared" si="20"/>
        <v>Laurel Co SD, KY</v>
      </c>
      <c r="V455" t="s">
        <v>57</v>
      </c>
      <c r="W455" t="s">
        <v>58</v>
      </c>
      <c r="X455" s="15" t="s">
        <v>1036</v>
      </c>
      <c r="Y455" s="15" t="s">
        <v>1037</v>
      </c>
      <c r="Z455" s="15" t="s">
        <v>1036</v>
      </c>
      <c r="AA455" s="15" t="s">
        <v>1037</v>
      </c>
      <c r="AB455" s="15" t="s">
        <v>2993</v>
      </c>
      <c r="AC455" s="15" t="s">
        <v>2994</v>
      </c>
      <c r="AD455" s="15" t="s">
        <v>2995</v>
      </c>
      <c r="AE455" s="15" t="s">
        <v>1043</v>
      </c>
      <c r="AF455" s="15" t="s">
        <v>63</v>
      </c>
      <c r="AG455" s="15" t="s">
        <v>1044</v>
      </c>
      <c r="AH455" s="15"/>
    </row>
    <row r="456" spans="21:34">
      <c r="U456" t="str">
        <f t="shared" si="20"/>
        <v>Laurel Co SD, KY</v>
      </c>
      <c r="V456" t="s">
        <v>57</v>
      </c>
      <c r="W456" t="s">
        <v>58</v>
      </c>
      <c r="X456" s="15" t="s">
        <v>1036</v>
      </c>
      <c r="Y456" s="15" t="s">
        <v>1037</v>
      </c>
      <c r="Z456" s="15" t="s">
        <v>1036</v>
      </c>
      <c r="AA456" s="15" t="s">
        <v>1037</v>
      </c>
      <c r="AB456" s="15" t="s">
        <v>2996</v>
      </c>
      <c r="AC456" s="15" t="s">
        <v>2997</v>
      </c>
      <c r="AD456" s="15" t="s">
        <v>2998</v>
      </c>
      <c r="AE456" s="15" t="s">
        <v>1043</v>
      </c>
      <c r="AF456" s="15" t="s">
        <v>63</v>
      </c>
      <c r="AG456" s="15" t="s">
        <v>2999</v>
      </c>
      <c r="AH456" s="15"/>
    </row>
    <row r="457" spans="21:34">
      <c r="U457" t="str">
        <f t="shared" si="20"/>
        <v>Laurel Co SD, KY</v>
      </c>
      <c r="V457" t="s">
        <v>57</v>
      </c>
      <c r="W457" t="s">
        <v>58</v>
      </c>
      <c r="X457" s="15" t="s">
        <v>1036</v>
      </c>
      <c r="Y457" s="15" t="s">
        <v>1037</v>
      </c>
      <c r="Z457" s="15" t="s">
        <v>1036</v>
      </c>
      <c r="AA457" s="15" t="s">
        <v>1037</v>
      </c>
      <c r="AB457" s="15" t="s">
        <v>3000</v>
      </c>
      <c r="AC457" s="15" t="s">
        <v>3001</v>
      </c>
      <c r="AD457" s="15" t="s">
        <v>3002</v>
      </c>
      <c r="AE457" s="15" t="s">
        <v>1043</v>
      </c>
      <c r="AF457" s="15" t="s">
        <v>63</v>
      </c>
      <c r="AG457" s="15" t="s">
        <v>1044</v>
      </c>
      <c r="AH457" s="15"/>
    </row>
    <row r="458" spans="21:34">
      <c r="U458" t="str">
        <f t="shared" si="20"/>
        <v>Laurel Co SD, KY</v>
      </c>
      <c r="V458" t="s">
        <v>57</v>
      </c>
      <c r="W458" t="s">
        <v>58</v>
      </c>
      <c r="X458" s="15" t="s">
        <v>1036</v>
      </c>
      <c r="Y458" s="15" t="s">
        <v>1037</v>
      </c>
      <c r="Z458" s="15" t="s">
        <v>1036</v>
      </c>
      <c r="AA458" s="15" t="s">
        <v>1037</v>
      </c>
      <c r="AB458" s="15" t="s">
        <v>3003</v>
      </c>
      <c r="AC458" s="15" t="s">
        <v>3004</v>
      </c>
      <c r="AD458" s="15" t="s">
        <v>3005</v>
      </c>
      <c r="AE458" s="15" t="s">
        <v>1043</v>
      </c>
      <c r="AF458" s="15" t="s">
        <v>63</v>
      </c>
      <c r="AG458" s="15" t="s">
        <v>1044</v>
      </c>
      <c r="AH458" s="15"/>
    </row>
    <row r="459" spans="21:34">
      <c r="U459" t="str">
        <f t="shared" si="20"/>
        <v>Laurel Co SD, KY</v>
      </c>
      <c r="V459" t="s">
        <v>57</v>
      </c>
      <c r="W459" t="s">
        <v>58</v>
      </c>
      <c r="X459" s="15" t="s">
        <v>1036</v>
      </c>
      <c r="Y459" s="15" t="s">
        <v>1037</v>
      </c>
      <c r="Z459" s="15" t="s">
        <v>1036</v>
      </c>
      <c r="AA459" s="15" t="s">
        <v>1037</v>
      </c>
      <c r="AB459" s="15" t="s">
        <v>3006</v>
      </c>
      <c r="AC459" s="15" t="s">
        <v>3007</v>
      </c>
      <c r="AD459" s="15" t="s">
        <v>3008</v>
      </c>
      <c r="AE459" s="15" t="s">
        <v>559</v>
      </c>
      <c r="AF459" s="15" t="s">
        <v>63</v>
      </c>
      <c r="AG459" s="15" t="s">
        <v>560</v>
      </c>
      <c r="AH459" s="15"/>
    </row>
    <row r="460" spans="21:34">
      <c r="U460" t="str">
        <f t="shared" si="20"/>
        <v>Laurel Co SD, KY</v>
      </c>
      <c r="V460" t="s">
        <v>57</v>
      </c>
      <c r="W460" t="s">
        <v>58</v>
      </c>
      <c r="X460" s="15" t="s">
        <v>1036</v>
      </c>
      <c r="Y460" s="15" t="s">
        <v>1037</v>
      </c>
      <c r="Z460" s="15" t="s">
        <v>1036</v>
      </c>
      <c r="AA460" s="15" t="s">
        <v>1037</v>
      </c>
      <c r="AB460" s="15" t="s">
        <v>3009</v>
      </c>
      <c r="AC460" s="15" t="s">
        <v>3010</v>
      </c>
      <c r="AD460" s="15" t="s">
        <v>3011</v>
      </c>
      <c r="AE460" s="15" t="s">
        <v>480</v>
      </c>
      <c r="AF460" s="15" t="s">
        <v>63</v>
      </c>
      <c r="AG460" s="15" t="s">
        <v>481</v>
      </c>
      <c r="AH460" s="15"/>
    </row>
    <row r="461" spans="21:34">
      <c r="U461" t="str">
        <f t="shared" si="20"/>
        <v>Laurel Co SD, KY</v>
      </c>
      <c r="V461" t="s">
        <v>57</v>
      </c>
      <c r="W461" t="s">
        <v>58</v>
      </c>
      <c r="X461" s="15" t="s">
        <v>1036</v>
      </c>
      <c r="Y461" s="15" t="s">
        <v>1037</v>
      </c>
      <c r="Z461" s="15" t="s">
        <v>1036</v>
      </c>
      <c r="AA461" s="15" t="s">
        <v>1037</v>
      </c>
      <c r="AB461" s="15" t="s">
        <v>3012</v>
      </c>
      <c r="AC461" s="15" t="s">
        <v>2020</v>
      </c>
      <c r="AD461" s="15" t="s">
        <v>3013</v>
      </c>
      <c r="AE461" s="15" t="s">
        <v>1043</v>
      </c>
      <c r="AF461" s="15" t="s">
        <v>63</v>
      </c>
      <c r="AG461" s="15" t="s">
        <v>1044</v>
      </c>
      <c r="AH461" s="15"/>
    </row>
    <row r="462" spans="21:34">
      <c r="U462" t="str">
        <f t="shared" si="20"/>
        <v>Laurel Co SD, KY</v>
      </c>
      <c r="V462" t="s">
        <v>57</v>
      </c>
      <c r="W462" t="s">
        <v>58</v>
      </c>
      <c r="X462" s="15" t="s">
        <v>1036</v>
      </c>
      <c r="Y462" s="15" t="s">
        <v>1037</v>
      </c>
      <c r="Z462" s="15" t="s">
        <v>1036</v>
      </c>
      <c r="AA462" s="15" t="s">
        <v>1037</v>
      </c>
      <c r="AB462" s="15" t="s">
        <v>3014</v>
      </c>
      <c r="AC462" s="15" t="s">
        <v>3015</v>
      </c>
      <c r="AD462" t="s">
        <v>3016</v>
      </c>
      <c r="AE462" s="15" t="s">
        <v>3017</v>
      </c>
      <c r="AF462" s="15" t="s">
        <v>63</v>
      </c>
      <c r="AG462" s="15" t="s">
        <v>3018</v>
      </c>
    </row>
    <row r="463" spans="21:34">
      <c r="U463" t="str">
        <f t="shared" si="20"/>
        <v>Laurel Co SD, KY</v>
      </c>
      <c r="V463" t="s">
        <v>57</v>
      </c>
      <c r="W463" t="s">
        <v>58</v>
      </c>
      <c r="X463" s="15" t="s">
        <v>1036</v>
      </c>
      <c r="Y463" s="15" t="s">
        <v>1037</v>
      </c>
      <c r="Z463" s="15" t="s">
        <v>1036</v>
      </c>
      <c r="AA463" s="15" t="s">
        <v>1037</v>
      </c>
      <c r="AB463" s="15" t="s">
        <v>3019</v>
      </c>
      <c r="AC463" s="15" t="s">
        <v>3020</v>
      </c>
      <c r="AD463" s="15" t="s">
        <v>3021</v>
      </c>
      <c r="AE463" s="15" t="s">
        <v>1043</v>
      </c>
      <c r="AF463" s="15" t="s">
        <v>63</v>
      </c>
      <c r="AG463" s="15" t="s">
        <v>1044</v>
      </c>
      <c r="AH463" s="15"/>
    </row>
    <row r="464" spans="21:34">
      <c r="U464" t="str">
        <f t="shared" si="20"/>
        <v>Laurel Co SD, KY</v>
      </c>
      <c r="V464" t="s">
        <v>57</v>
      </c>
      <c r="W464" t="s">
        <v>58</v>
      </c>
      <c r="X464" s="15" t="s">
        <v>1036</v>
      </c>
      <c r="Y464" s="15" t="s">
        <v>1037</v>
      </c>
      <c r="Z464" s="15" t="s">
        <v>1036</v>
      </c>
      <c r="AA464" s="15" t="s">
        <v>1037</v>
      </c>
      <c r="AB464" s="15" t="s">
        <v>3022</v>
      </c>
      <c r="AC464" s="15" t="s">
        <v>3023</v>
      </c>
      <c r="AD464" t="s">
        <v>3024</v>
      </c>
      <c r="AE464" s="15" t="s">
        <v>1043</v>
      </c>
      <c r="AF464" s="15" t="s">
        <v>63</v>
      </c>
      <c r="AG464" s="15" t="s">
        <v>2999</v>
      </c>
    </row>
    <row r="465" spans="21:34">
      <c r="U465" t="str">
        <f t="shared" si="20"/>
        <v>Laurel Co SD, KY</v>
      </c>
      <c r="V465" t="s">
        <v>57</v>
      </c>
      <c r="W465" t="s">
        <v>58</v>
      </c>
      <c r="X465" s="15" t="s">
        <v>1036</v>
      </c>
      <c r="Y465" s="15" t="s">
        <v>1037</v>
      </c>
      <c r="Z465" s="15" t="s">
        <v>1036</v>
      </c>
      <c r="AA465" s="15" t="s">
        <v>1037</v>
      </c>
      <c r="AB465" s="15" t="s">
        <v>3025</v>
      </c>
      <c r="AC465" s="15" t="s">
        <v>3026</v>
      </c>
      <c r="AD465" s="15" t="s">
        <v>3027</v>
      </c>
      <c r="AE465" s="15" t="s">
        <v>1043</v>
      </c>
      <c r="AF465" s="15" t="s">
        <v>63</v>
      </c>
      <c r="AG465" s="15" t="s">
        <v>2999</v>
      </c>
      <c r="AH465" s="15"/>
    </row>
    <row r="466" spans="21:34">
      <c r="U466" t="str">
        <f t="shared" si="20"/>
        <v>Lawrence Co SD, KY</v>
      </c>
      <c r="V466" t="s">
        <v>57</v>
      </c>
      <c r="W466" t="s">
        <v>58</v>
      </c>
      <c r="X466" s="15" t="s">
        <v>1046</v>
      </c>
      <c r="Y466" s="15" t="s">
        <v>1047</v>
      </c>
      <c r="Z466" s="15" t="s">
        <v>1046</v>
      </c>
      <c r="AA466" s="15" t="s">
        <v>1047</v>
      </c>
      <c r="AB466" s="15" t="s">
        <v>3028</v>
      </c>
      <c r="AC466" s="15" t="s">
        <v>3029</v>
      </c>
      <c r="AD466" s="15" t="s">
        <v>3030</v>
      </c>
      <c r="AE466" s="15" t="s">
        <v>3031</v>
      </c>
      <c r="AF466" s="15" t="s">
        <v>63</v>
      </c>
      <c r="AG466" s="15" t="s">
        <v>3032</v>
      </c>
      <c r="AH466" s="15"/>
    </row>
    <row r="467" spans="21:34">
      <c r="U467" t="str">
        <f t="shared" si="20"/>
        <v>Lawrence Co SD, KY</v>
      </c>
      <c r="V467" t="s">
        <v>57</v>
      </c>
      <c r="W467" t="s">
        <v>58</v>
      </c>
      <c r="X467" s="15" t="s">
        <v>1046</v>
      </c>
      <c r="Y467" s="15" t="s">
        <v>1047</v>
      </c>
      <c r="Z467" s="15" t="s">
        <v>1046</v>
      </c>
      <c r="AA467" s="15" t="s">
        <v>1047</v>
      </c>
      <c r="AB467" s="15" t="s">
        <v>3033</v>
      </c>
      <c r="AC467" s="15" t="s">
        <v>3034</v>
      </c>
      <c r="AD467" t="s">
        <v>3035</v>
      </c>
      <c r="AE467" s="15" t="s">
        <v>1052</v>
      </c>
      <c r="AF467" s="15" t="s">
        <v>63</v>
      </c>
      <c r="AG467" s="15" t="s">
        <v>1053</v>
      </c>
      <c r="AH467" s="22"/>
    </row>
    <row r="468" spans="21:34">
      <c r="U468" t="str">
        <f t="shared" si="20"/>
        <v>Lawrence Co SD, KY</v>
      </c>
      <c r="V468" t="s">
        <v>57</v>
      </c>
      <c r="W468" t="s">
        <v>58</v>
      </c>
      <c r="X468" s="15" t="s">
        <v>1046</v>
      </c>
      <c r="Y468" s="15" t="s">
        <v>1047</v>
      </c>
      <c r="Z468" s="15" t="s">
        <v>1046</v>
      </c>
      <c r="AA468" s="15" t="s">
        <v>1047</v>
      </c>
      <c r="AB468" s="15" t="s">
        <v>3036</v>
      </c>
      <c r="AC468" s="15" t="s">
        <v>3037</v>
      </c>
      <c r="AD468" s="15" t="s">
        <v>3038</v>
      </c>
      <c r="AE468" s="15" t="s">
        <v>1052</v>
      </c>
      <c r="AF468" s="15" t="s">
        <v>63</v>
      </c>
      <c r="AG468" s="15" t="s">
        <v>1053</v>
      </c>
      <c r="AH468" s="15"/>
    </row>
    <row r="469" spans="21:34">
      <c r="U469" t="str">
        <f t="shared" si="20"/>
        <v>Lee Co SD, KY</v>
      </c>
      <c r="V469" t="s">
        <v>57</v>
      </c>
      <c r="W469" t="s">
        <v>58</v>
      </c>
      <c r="X469" s="15" t="s">
        <v>1055</v>
      </c>
      <c r="Y469" s="15" t="s">
        <v>1056</v>
      </c>
      <c r="Z469" s="15" t="s">
        <v>1055</v>
      </c>
      <c r="AA469" s="15" t="s">
        <v>1056</v>
      </c>
      <c r="AB469" s="15" t="s">
        <v>3039</v>
      </c>
      <c r="AC469" s="15" t="s">
        <v>3040</v>
      </c>
      <c r="AD469" s="15" t="s">
        <v>3041</v>
      </c>
      <c r="AE469" s="15" t="s">
        <v>1062</v>
      </c>
      <c r="AF469" s="15" t="s">
        <v>63</v>
      </c>
      <c r="AG469" s="15" t="s">
        <v>1063</v>
      </c>
      <c r="AH469" s="15"/>
    </row>
    <row r="470" spans="21:34">
      <c r="U470" t="str">
        <f t="shared" si="20"/>
        <v>Leslie Co SD, KY</v>
      </c>
      <c r="V470" t="s">
        <v>57</v>
      </c>
      <c r="W470" t="s">
        <v>58</v>
      </c>
      <c r="X470" s="15" t="s">
        <v>1064</v>
      </c>
      <c r="Y470" s="15" t="s">
        <v>1065</v>
      </c>
      <c r="Z470" s="15" t="s">
        <v>1064</v>
      </c>
      <c r="AA470" s="15" t="s">
        <v>1065</v>
      </c>
      <c r="AB470" s="15" t="s">
        <v>3042</v>
      </c>
      <c r="AC470" s="15" t="s">
        <v>3043</v>
      </c>
      <c r="AD470" s="15" t="s">
        <v>3044</v>
      </c>
      <c r="AE470" s="15" t="s">
        <v>3045</v>
      </c>
      <c r="AF470" s="15" t="s">
        <v>63</v>
      </c>
      <c r="AG470" s="15" t="s">
        <v>3046</v>
      </c>
      <c r="AH470" s="15"/>
    </row>
    <row r="471" spans="21:34">
      <c r="U471" t="str">
        <f t="shared" si="20"/>
        <v>Leslie Co SD, KY</v>
      </c>
      <c r="V471" t="s">
        <v>57</v>
      </c>
      <c r="W471" t="s">
        <v>58</v>
      </c>
      <c r="X471" s="15" t="s">
        <v>1064</v>
      </c>
      <c r="Y471" s="15" t="s">
        <v>1065</v>
      </c>
      <c r="Z471" s="15" t="s">
        <v>1064</v>
      </c>
      <c r="AA471" s="15" t="s">
        <v>1065</v>
      </c>
      <c r="AB471" s="15" t="s">
        <v>3047</v>
      </c>
      <c r="AC471" s="15" t="s">
        <v>3048</v>
      </c>
      <c r="AD471" s="15" t="s">
        <v>3049</v>
      </c>
      <c r="AE471" s="15" t="s">
        <v>1071</v>
      </c>
      <c r="AF471" s="15" t="s">
        <v>63</v>
      </c>
      <c r="AG471" s="15" t="s">
        <v>1072</v>
      </c>
      <c r="AH471" s="15"/>
    </row>
    <row r="472" spans="21:34">
      <c r="U472" t="str">
        <f t="shared" si="20"/>
        <v>Leslie Co SD, KY</v>
      </c>
      <c r="V472" t="s">
        <v>57</v>
      </c>
      <c r="W472" t="s">
        <v>58</v>
      </c>
      <c r="X472" s="15" t="s">
        <v>1064</v>
      </c>
      <c r="Y472" s="15" t="s">
        <v>1065</v>
      </c>
      <c r="Z472" s="15" t="s">
        <v>1064</v>
      </c>
      <c r="AA472" s="15" t="s">
        <v>1065</v>
      </c>
      <c r="AB472" s="15" t="s">
        <v>3050</v>
      </c>
      <c r="AC472" s="15" t="s">
        <v>3051</v>
      </c>
      <c r="AD472" t="s">
        <v>3052</v>
      </c>
      <c r="AE472" s="15" t="s">
        <v>3053</v>
      </c>
      <c r="AF472" s="15" t="s">
        <v>63</v>
      </c>
      <c r="AG472" s="15" t="s">
        <v>3054</v>
      </c>
      <c r="AH472" s="15"/>
    </row>
    <row r="473" spans="21:34">
      <c r="U473" t="str">
        <f t="shared" si="20"/>
        <v>Leslie Co SD, KY</v>
      </c>
      <c r="V473" t="s">
        <v>57</v>
      </c>
      <c r="W473" t="s">
        <v>58</v>
      </c>
      <c r="X473" s="15" t="s">
        <v>1064</v>
      </c>
      <c r="Y473" s="15" t="s">
        <v>1065</v>
      </c>
      <c r="Z473" s="15" t="s">
        <v>1064</v>
      </c>
      <c r="AA473" s="15" t="s">
        <v>1065</v>
      </c>
      <c r="AB473" s="15" t="s">
        <v>3055</v>
      </c>
      <c r="AC473" s="15" t="s">
        <v>3056</v>
      </c>
      <c r="AD473" s="15" t="s">
        <v>3057</v>
      </c>
      <c r="AE473" s="15" t="s">
        <v>3058</v>
      </c>
      <c r="AF473" s="15" t="s">
        <v>63</v>
      </c>
      <c r="AG473" s="15" t="s">
        <v>3059</v>
      </c>
      <c r="AH473" s="15"/>
    </row>
    <row r="474" spans="21:34">
      <c r="U474" t="str">
        <f t="shared" si="20"/>
        <v>Letcher County Public Schools, KY</v>
      </c>
      <c r="V474" t="s">
        <v>57</v>
      </c>
      <c r="W474" t="s">
        <v>58</v>
      </c>
      <c r="X474" s="15" t="s">
        <v>1073</v>
      </c>
      <c r="Y474" s="15" t="s">
        <v>1074</v>
      </c>
      <c r="Z474" s="15" t="s">
        <v>1073</v>
      </c>
      <c r="AA474" s="15" t="s">
        <v>1074</v>
      </c>
      <c r="AB474" s="15" t="s">
        <v>3060</v>
      </c>
      <c r="AC474" s="15" t="s">
        <v>3061</v>
      </c>
      <c r="AD474" s="15" t="s">
        <v>3062</v>
      </c>
      <c r="AE474" s="15" t="s">
        <v>3063</v>
      </c>
      <c r="AF474" s="15" t="s">
        <v>63</v>
      </c>
      <c r="AG474" s="15" t="s">
        <v>3064</v>
      </c>
      <c r="AH474" s="15"/>
    </row>
    <row r="475" spans="21:34">
      <c r="U475" t="str">
        <f t="shared" si="20"/>
        <v>Letcher County Public Schools, KY</v>
      </c>
      <c r="V475" t="s">
        <v>57</v>
      </c>
      <c r="W475" t="s">
        <v>58</v>
      </c>
      <c r="X475" s="21" t="s">
        <v>1073</v>
      </c>
      <c r="Y475" t="s">
        <v>1074</v>
      </c>
      <c r="Z475" s="21" t="s">
        <v>1073</v>
      </c>
      <c r="AA475" t="s">
        <v>1074</v>
      </c>
      <c r="AB475" s="15" t="s">
        <v>3065</v>
      </c>
      <c r="AC475" t="s">
        <v>3066</v>
      </c>
      <c r="AD475" s="22" t="s">
        <v>3067</v>
      </c>
      <c r="AE475" s="22" t="s">
        <v>1080</v>
      </c>
      <c r="AF475" t="s">
        <v>63</v>
      </c>
      <c r="AG475" s="23" t="s">
        <v>1081</v>
      </c>
    </row>
    <row r="476" spans="21:34">
      <c r="U476" t="str">
        <f t="shared" si="20"/>
        <v>Letcher County Public Schools, KY</v>
      </c>
      <c r="V476" t="s">
        <v>57</v>
      </c>
      <c r="W476" t="s">
        <v>58</v>
      </c>
      <c r="X476" s="15" t="s">
        <v>1073</v>
      </c>
      <c r="Y476" s="15" t="s">
        <v>1074</v>
      </c>
      <c r="Z476" s="15" t="s">
        <v>1073</v>
      </c>
      <c r="AA476" s="15" t="s">
        <v>1074</v>
      </c>
      <c r="AB476" s="15" t="s">
        <v>3068</v>
      </c>
      <c r="AC476" s="15" t="s">
        <v>3069</v>
      </c>
      <c r="AD476" s="15" t="s">
        <v>3070</v>
      </c>
      <c r="AE476" s="15" t="s">
        <v>3071</v>
      </c>
      <c r="AF476" s="15" t="s">
        <v>63</v>
      </c>
      <c r="AG476" s="15" t="s">
        <v>3072</v>
      </c>
      <c r="AH476" s="15"/>
    </row>
    <row r="477" spans="21:34">
      <c r="U477" t="str">
        <f t="shared" si="20"/>
        <v>Letcher County Public Schools, KY</v>
      </c>
      <c r="V477" t="s">
        <v>57</v>
      </c>
      <c r="W477" t="s">
        <v>58</v>
      </c>
      <c r="X477" s="15" t="s">
        <v>1073</v>
      </c>
      <c r="Y477" s="15" t="s">
        <v>1074</v>
      </c>
      <c r="Z477" s="15" t="s">
        <v>1073</v>
      </c>
      <c r="AA477" s="15" t="s">
        <v>1074</v>
      </c>
      <c r="AB477" s="15" t="s">
        <v>3073</v>
      </c>
      <c r="AC477" s="15" t="s">
        <v>3074</v>
      </c>
      <c r="AD477" s="15" t="s">
        <v>3075</v>
      </c>
      <c r="AE477" s="15" t="s">
        <v>1080</v>
      </c>
      <c r="AF477" s="15" t="s">
        <v>63</v>
      </c>
      <c r="AG477" s="15" t="s">
        <v>1081</v>
      </c>
      <c r="AH477" s="15"/>
    </row>
    <row r="478" spans="21:34">
      <c r="U478" t="str">
        <f t="shared" si="20"/>
        <v>Letcher County Public Schools, KY</v>
      </c>
      <c r="V478" t="s">
        <v>57</v>
      </c>
      <c r="W478" t="s">
        <v>58</v>
      </c>
      <c r="X478" s="15" t="s">
        <v>1073</v>
      </c>
      <c r="Y478" s="15" t="s">
        <v>1074</v>
      </c>
      <c r="Z478" s="15" t="s">
        <v>1073</v>
      </c>
      <c r="AA478" s="15" t="s">
        <v>1074</v>
      </c>
      <c r="AB478" s="15" t="s">
        <v>3076</v>
      </c>
      <c r="AC478" s="15" t="s">
        <v>3077</v>
      </c>
      <c r="AD478" s="15" t="s">
        <v>3078</v>
      </c>
      <c r="AE478" s="15" t="s">
        <v>1080</v>
      </c>
      <c r="AF478" s="15" t="s">
        <v>63</v>
      </c>
      <c r="AG478" s="15" t="s">
        <v>1081</v>
      </c>
      <c r="AH478" s="15"/>
    </row>
    <row r="479" spans="21:34">
      <c r="U479" t="str">
        <f t="shared" si="20"/>
        <v>Lewis Co SD, KY</v>
      </c>
      <c r="V479" t="s">
        <v>57</v>
      </c>
      <c r="W479" t="s">
        <v>58</v>
      </c>
      <c r="X479" s="15" t="s">
        <v>1082</v>
      </c>
      <c r="Y479" s="15" t="s">
        <v>1083</v>
      </c>
      <c r="Z479" s="15" t="s">
        <v>1082</v>
      </c>
      <c r="AA479" s="15" t="s">
        <v>1083</v>
      </c>
      <c r="AB479" s="15" t="s">
        <v>3079</v>
      </c>
      <c r="AC479" s="15" t="s">
        <v>3080</v>
      </c>
      <c r="AD479" s="15" t="s">
        <v>3081</v>
      </c>
      <c r="AE479" s="15" t="s">
        <v>3082</v>
      </c>
      <c r="AF479" s="15" t="s">
        <v>63</v>
      </c>
      <c r="AG479" s="15" t="s">
        <v>3083</v>
      </c>
      <c r="AH479" s="15"/>
    </row>
    <row r="480" spans="21:34">
      <c r="U480" t="str">
        <f t="shared" si="20"/>
        <v>Lewis Co SD, KY</v>
      </c>
      <c r="V480" t="s">
        <v>57</v>
      </c>
      <c r="W480" t="s">
        <v>58</v>
      </c>
      <c r="X480" s="15" t="s">
        <v>1082</v>
      </c>
      <c r="Y480" s="15" t="s">
        <v>1083</v>
      </c>
      <c r="Z480" s="15" t="s">
        <v>1082</v>
      </c>
      <c r="AA480" s="15" t="s">
        <v>1083</v>
      </c>
      <c r="AB480" s="15" t="s">
        <v>3084</v>
      </c>
      <c r="AC480" s="15" t="s">
        <v>3085</v>
      </c>
      <c r="AD480" s="15" t="s">
        <v>3086</v>
      </c>
      <c r="AE480" s="15" t="s">
        <v>1090</v>
      </c>
      <c r="AF480" s="15" t="s">
        <v>63</v>
      </c>
      <c r="AG480" s="15" t="s">
        <v>1091</v>
      </c>
      <c r="AH480" s="15"/>
    </row>
    <row r="481" spans="21:34">
      <c r="U481" t="str">
        <f t="shared" si="20"/>
        <v>Lewis Co SD, KY</v>
      </c>
      <c r="V481" t="s">
        <v>57</v>
      </c>
      <c r="W481" t="s">
        <v>58</v>
      </c>
      <c r="X481" s="15" t="s">
        <v>1082</v>
      </c>
      <c r="Y481" s="15" t="s">
        <v>1083</v>
      </c>
      <c r="Z481" s="15" t="s">
        <v>1082</v>
      </c>
      <c r="AA481" s="15" t="s">
        <v>1083</v>
      </c>
      <c r="AB481" s="15" t="s">
        <v>3087</v>
      </c>
      <c r="AC481" s="15" t="s">
        <v>3088</v>
      </c>
      <c r="AD481" s="15" t="s">
        <v>3089</v>
      </c>
      <c r="AE481" s="15" t="s">
        <v>1090</v>
      </c>
      <c r="AF481" s="15" t="s">
        <v>63</v>
      </c>
      <c r="AG481" s="15" t="s">
        <v>1091</v>
      </c>
      <c r="AH481" s="15"/>
    </row>
    <row r="482" spans="21:34">
      <c r="U482" t="str">
        <f t="shared" si="20"/>
        <v>Lewis Co SD, KY</v>
      </c>
      <c r="V482" t="s">
        <v>57</v>
      </c>
      <c r="W482" t="s">
        <v>58</v>
      </c>
      <c r="X482" s="15" t="s">
        <v>1082</v>
      </c>
      <c r="Y482" s="15" t="s">
        <v>1083</v>
      </c>
      <c r="Z482" s="15" t="s">
        <v>1082</v>
      </c>
      <c r="AA482" s="15" t="s">
        <v>1083</v>
      </c>
      <c r="AB482" s="15" t="s">
        <v>3090</v>
      </c>
      <c r="AC482" s="15" t="s">
        <v>3091</v>
      </c>
      <c r="AD482" s="15" t="s">
        <v>3092</v>
      </c>
      <c r="AE482" s="15" t="s">
        <v>3093</v>
      </c>
      <c r="AF482" s="15" t="s">
        <v>63</v>
      </c>
      <c r="AG482" s="15" t="s">
        <v>3094</v>
      </c>
      <c r="AH482" s="15"/>
    </row>
    <row r="483" spans="21:34">
      <c r="U483" t="str">
        <f t="shared" si="20"/>
        <v>Lincoln Co SD, KY</v>
      </c>
      <c r="V483" t="s">
        <v>57</v>
      </c>
      <c r="W483" t="s">
        <v>58</v>
      </c>
      <c r="X483" s="15" t="s">
        <v>1092</v>
      </c>
      <c r="Y483" s="15" t="s">
        <v>1093</v>
      </c>
      <c r="Z483" s="15" t="s">
        <v>1092</v>
      </c>
      <c r="AA483" s="15" t="s">
        <v>1093</v>
      </c>
      <c r="AB483" s="15" t="s">
        <v>3095</v>
      </c>
      <c r="AC483" s="15" t="s">
        <v>3096</v>
      </c>
      <c r="AD483" s="15" t="s">
        <v>3097</v>
      </c>
      <c r="AE483" s="15" t="s">
        <v>3098</v>
      </c>
      <c r="AF483" s="15" t="s">
        <v>63</v>
      </c>
      <c r="AG483" s="15" t="s">
        <v>3099</v>
      </c>
      <c r="AH483" s="15"/>
    </row>
    <row r="484" spans="21:34">
      <c r="U484" t="str">
        <f t="shared" si="20"/>
        <v>Lincoln Co SD, KY</v>
      </c>
      <c r="V484" t="s">
        <v>57</v>
      </c>
      <c r="W484" t="s">
        <v>58</v>
      </c>
      <c r="X484" s="15" t="s">
        <v>1092</v>
      </c>
      <c r="Y484" s="15" t="s">
        <v>1093</v>
      </c>
      <c r="Z484" s="15" t="s">
        <v>1092</v>
      </c>
      <c r="AA484" s="15" t="s">
        <v>1093</v>
      </c>
      <c r="AB484" s="15" t="s">
        <v>3100</v>
      </c>
      <c r="AC484" s="15" t="s">
        <v>1498</v>
      </c>
      <c r="AD484" s="15" t="s">
        <v>3101</v>
      </c>
      <c r="AE484" s="15" t="s">
        <v>3102</v>
      </c>
      <c r="AF484" s="15" t="s">
        <v>63</v>
      </c>
      <c r="AG484" s="15" t="s">
        <v>3103</v>
      </c>
      <c r="AH484" s="15"/>
    </row>
    <row r="485" spans="21:34">
      <c r="U485" t="str">
        <f t="shared" si="20"/>
        <v>Lincoln Co SD, KY</v>
      </c>
      <c r="V485" t="s">
        <v>57</v>
      </c>
      <c r="W485" t="s">
        <v>58</v>
      </c>
      <c r="X485" s="15" t="s">
        <v>1092</v>
      </c>
      <c r="Y485" s="15" t="s">
        <v>1093</v>
      </c>
      <c r="Z485" s="15" t="s">
        <v>1092</v>
      </c>
      <c r="AA485" s="15" t="s">
        <v>1093</v>
      </c>
      <c r="AB485" s="15" t="s">
        <v>3104</v>
      </c>
      <c r="AC485" s="15" t="s">
        <v>3105</v>
      </c>
      <c r="AD485" s="15" t="s">
        <v>3106</v>
      </c>
      <c r="AE485" s="15" t="s">
        <v>3107</v>
      </c>
      <c r="AF485" s="15" t="s">
        <v>63</v>
      </c>
      <c r="AG485" s="15" t="s">
        <v>3108</v>
      </c>
      <c r="AH485" s="15"/>
    </row>
    <row r="486" spans="21:34">
      <c r="U486" t="str">
        <f t="shared" si="20"/>
        <v>Lincoln Co SD, KY</v>
      </c>
      <c r="V486" t="s">
        <v>57</v>
      </c>
      <c r="W486" t="s">
        <v>58</v>
      </c>
      <c r="X486" s="15" t="s">
        <v>1092</v>
      </c>
      <c r="Y486" s="15" t="s">
        <v>1093</v>
      </c>
      <c r="Z486" s="15" t="s">
        <v>1092</v>
      </c>
      <c r="AA486" s="15" t="s">
        <v>1093</v>
      </c>
      <c r="AB486" s="15" t="s">
        <v>3109</v>
      </c>
      <c r="AC486" s="15" t="s">
        <v>3110</v>
      </c>
      <c r="AD486" s="15" t="s">
        <v>3111</v>
      </c>
      <c r="AE486" s="15" t="s">
        <v>1099</v>
      </c>
      <c r="AF486" s="15" t="s">
        <v>63</v>
      </c>
      <c r="AG486" s="15" t="s">
        <v>1100</v>
      </c>
      <c r="AH486" s="15"/>
    </row>
    <row r="487" spans="21:34">
      <c r="U487" t="str">
        <f t="shared" si="20"/>
        <v>Lincoln Co SD, KY</v>
      </c>
      <c r="V487" t="s">
        <v>57</v>
      </c>
      <c r="W487" t="s">
        <v>58</v>
      </c>
      <c r="X487" s="15" t="s">
        <v>1092</v>
      </c>
      <c r="Y487" s="15" t="s">
        <v>1093</v>
      </c>
      <c r="Z487" s="15" t="s">
        <v>1092</v>
      </c>
      <c r="AA487" s="15" t="s">
        <v>1093</v>
      </c>
      <c r="AB487" s="15" t="s">
        <v>3112</v>
      </c>
      <c r="AC487" s="15" t="s">
        <v>3113</v>
      </c>
      <c r="AD487" s="15" t="s">
        <v>3114</v>
      </c>
      <c r="AE487" s="15" t="s">
        <v>3102</v>
      </c>
      <c r="AF487" s="15" t="s">
        <v>63</v>
      </c>
      <c r="AG487" s="15" t="s">
        <v>3103</v>
      </c>
      <c r="AH487" s="15"/>
    </row>
    <row r="488" spans="21:34">
      <c r="U488" t="str">
        <f t="shared" si="20"/>
        <v>Livingston Co SD, KY</v>
      </c>
      <c r="V488" t="s">
        <v>57</v>
      </c>
      <c r="W488" t="s">
        <v>58</v>
      </c>
      <c r="X488" s="15" t="s">
        <v>1102</v>
      </c>
      <c r="Y488" s="15" t="s">
        <v>1103</v>
      </c>
      <c r="Z488" s="15" t="s">
        <v>1102</v>
      </c>
      <c r="AA488" s="15" t="s">
        <v>1103</v>
      </c>
      <c r="AB488" s="15" t="s">
        <v>3115</v>
      </c>
      <c r="AC488" s="15" t="s">
        <v>3116</v>
      </c>
      <c r="AD488" s="15" t="s">
        <v>3117</v>
      </c>
      <c r="AE488" s="15" t="s">
        <v>1111</v>
      </c>
      <c r="AF488" s="15" t="s">
        <v>63</v>
      </c>
      <c r="AG488" s="15" t="s">
        <v>1112</v>
      </c>
      <c r="AH488" s="15"/>
    </row>
    <row r="489" spans="21:34">
      <c r="U489" t="str">
        <f t="shared" si="20"/>
        <v>Livingston Co SD, KY</v>
      </c>
      <c r="V489" t="s">
        <v>57</v>
      </c>
      <c r="W489" t="s">
        <v>58</v>
      </c>
      <c r="X489" s="15" t="s">
        <v>1102</v>
      </c>
      <c r="Y489" s="15" t="s">
        <v>1103</v>
      </c>
      <c r="Z489" s="15" t="s">
        <v>1102</v>
      </c>
      <c r="AA489" s="15" t="s">
        <v>1103</v>
      </c>
      <c r="AB489" s="15" t="s">
        <v>3118</v>
      </c>
      <c r="AC489" s="15" t="s">
        <v>3119</v>
      </c>
      <c r="AD489" s="15" t="s">
        <v>3120</v>
      </c>
      <c r="AE489" s="15" t="s">
        <v>3121</v>
      </c>
      <c r="AF489" s="15" t="s">
        <v>63</v>
      </c>
      <c r="AG489" s="15" t="s">
        <v>3122</v>
      </c>
      <c r="AH489" s="15"/>
    </row>
    <row r="490" spans="21:34">
      <c r="U490" t="str">
        <f t="shared" si="20"/>
        <v>Logan Co SD, KY</v>
      </c>
      <c r="V490" t="s">
        <v>57</v>
      </c>
      <c r="W490" t="s">
        <v>58</v>
      </c>
      <c r="X490" s="15" t="s">
        <v>1114</v>
      </c>
      <c r="Y490" s="15" t="s">
        <v>1115</v>
      </c>
      <c r="Z490" s="15" t="s">
        <v>1114</v>
      </c>
      <c r="AA490" s="15" t="s">
        <v>1115</v>
      </c>
      <c r="AB490" s="15" t="s">
        <v>3123</v>
      </c>
      <c r="AC490" s="15" t="s">
        <v>3124</v>
      </c>
      <c r="AD490" s="15" t="s">
        <v>3125</v>
      </c>
      <c r="AE490" s="15" t="s">
        <v>3126</v>
      </c>
      <c r="AF490" s="15" t="s">
        <v>63</v>
      </c>
      <c r="AG490" s="15" t="s">
        <v>3127</v>
      </c>
      <c r="AH490" s="15"/>
    </row>
    <row r="491" spans="21:34">
      <c r="U491" t="str">
        <f t="shared" si="20"/>
        <v>Logan Co SD, KY</v>
      </c>
      <c r="V491" t="s">
        <v>57</v>
      </c>
      <c r="W491" t="s">
        <v>58</v>
      </c>
      <c r="X491" s="15" t="s">
        <v>1114</v>
      </c>
      <c r="Y491" s="15" t="s">
        <v>1115</v>
      </c>
      <c r="Z491" s="15" t="s">
        <v>1114</v>
      </c>
      <c r="AA491" s="15" t="s">
        <v>1115</v>
      </c>
      <c r="AB491" s="15" t="s">
        <v>3128</v>
      </c>
      <c r="AC491" s="15" t="s">
        <v>3129</v>
      </c>
      <c r="AD491" s="15" t="s">
        <v>3130</v>
      </c>
      <c r="AE491" s="15" t="s">
        <v>3131</v>
      </c>
      <c r="AF491" s="15" t="s">
        <v>63</v>
      </c>
      <c r="AG491" s="15" t="s">
        <v>3132</v>
      </c>
      <c r="AH491" s="15"/>
    </row>
    <row r="492" spans="21:34">
      <c r="U492" t="str">
        <f t="shared" si="20"/>
        <v>Logan Co SD, KY</v>
      </c>
      <c r="V492" t="s">
        <v>57</v>
      </c>
      <c r="W492" t="s">
        <v>58</v>
      </c>
      <c r="X492" s="15" t="s">
        <v>1114</v>
      </c>
      <c r="Y492" s="15" t="s">
        <v>1115</v>
      </c>
      <c r="Z492" s="15" t="s">
        <v>1114</v>
      </c>
      <c r="AA492" s="15" t="s">
        <v>1115</v>
      </c>
      <c r="AB492" s="15" t="s">
        <v>3133</v>
      </c>
      <c r="AC492" s="15" t="s">
        <v>3134</v>
      </c>
      <c r="AD492" s="15" t="s">
        <v>3135</v>
      </c>
      <c r="AE492" s="15" t="s">
        <v>1121</v>
      </c>
      <c r="AF492" s="15" t="s">
        <v>63</v>
      </c>
      <c r="AG492" s="15" t="s">
        <v>1122</v>
      </c>
      <c r="AH492" s="15"/>
    </row>
    <row r="493" spans="21:34">
      <c r="U493" t="str">
        <f t="shared" si="20"/>
        <v>Logan Co SD, KY</v>
      </c>
      <c r="V493" t="s">
        <v>57</v>
      </c>
      <c r="W493" t="s">
        <v>58</v>
      </c>
      <c r="X493" s="15" t="s">
        <v>1114</v>
      </c>
      <c r="Y493" s="15" t="s">
        <v>1115</v>
      </c>
      <c r="Z493" s="15" t="s">
        <v>1114</v>
      </c>
      <c r="AA493" s="15" t="s">
        <v>1115</v>
      </c>
      <c r="AB493" s="15" t="s">
        <v>3136</v>
      </c>
      <c r="AC493" s="15" t="s">
        <v>3137</v>
      </c>
      <c r="AD493" s="15" t="s">
        <v>1120</v>
      </c>
      <c r="AE493" s="15" t="s">
        <v>1121</v>
      </c>
      <c r="AF493" s="15" t="s">
        <v>63</v>
      </c>
      <c r="AG493" s="15" t="s">
        <v>1122</v>
      </c>
      <c r="AH493" s="15"/>
    </row>
    <row r="494" spans="21:34">
      <c r="U494" t="str">
        <f t="shared" si="20"/>
        <v>Logan Co SD, KY</v>
      </c>
      <c r="V494" t="s">
        <v>57</v>
      </c>
      <c r="W494" t="s">
        <v>58</v>
      </c>
      <c r="X494" s="15" t="s">
        <v>1114</v>
      </c>
      <c r="Y494" s="15" t="s">
        <v>1115</v>
      </c>
      <c r="Z494" s="15" t="s">
        <v>1114</v>
      </c>
      <c r="AA494" s="15" t="s">
        <v>1115</v>
      </c>
      <c r="AB494" s="15" t="s">
        <v>3138</v>
      </c>
      <c r="AC494" s="15" t="s">
        <v>3139</v>
      </c>
      <c r="AD494" s="15" t="s">
        <v>3140</v>
      </c>
      <c r="AE494" s="15" t="s">
        <v>3141</v>
      </c>
      <c r="AF494" s="15" t="s">
        <v>63</v>
      </c>
      <c r="AG494" s="15" t="s">
        <v>3142</v>
      </c>
      <c r="AH494" s="15"/>
    </row>
    <row r="495" spans="21:34">
      <c r="U495" t="str">
        <f t="shared" si="20"/>
        <v>Logan Co SD, KY</v>
      </c>
      <c r="V495" t="s">
        <v>57</v>
      </c>
      <c r="W495" t="s">
        <v>58</v>
      </c>
      <c r="X495" s="15" t="s">
        <v>1114</v>
      </c>
      <c r="Y495" s="15" t="s">
        <v>1115</v>
      </c>
      <c r="Z495" s="15" t="s">
        <v>1114</v>
      </c>
      <c r="AA495" s="15" t="s">
        <v>1115</v>
      </c>
      <c r="AB495" s="15" t="s">
        <v>3143</v>
      </c>
      <c r="AC495" s="15" t="s">
        <v>3144</v>
      </c>
      <c r="AD495" s="15" t="s">
        <v>3145</v>
      </c>
      <c r="AE495" s="15" t="s">
        <v>3146</v>
      </c>
      <c r="AF495" s="15" t="s">
        <v>63</v>
      </c>
      <c r="AG495" s="15" t="s">
        <v>3147</v>
      </c>
      <c r="AH495" s="15"/>
    </row>
    <row r="496" spans="21:34">
      <c r="U496" t="str">
        <f t="shared" si="20"/>
        <v>Ludlow ISD, KY</v>
      </c>
      <c r="V496" t="s">
        <v>57</v>
      </c>
      <c r="W496" t="s">
        <v>58</v>
      </c>
      <c r="X496" s="15" t="s">
        <v>1123</v>
      </c>
      <c r="Y496" s="15" t="s">
        <v>1124</v>
      </c>
      <c r="Z496" s="15" t="s">
        <v>1123</v>
      </c>
      <c r="AA496" s="15" t="s">
        <v>1124</v>
      </c>
      <c r="AB496" s="15" t="s">
        <v>3148</v>
      </c>
      <c r="AC496" s="15" t="s">
        <v>3149</v>
      </c>
      <c r="AD496" s="15" t="s">
        <v>3150</v>
      </c>
      <c r="AE496" s="15" t="s">
        <v>1130</v>
      </c>
      <c r="AF496" s="15" t="s">
        <v>63</v>
      </c>
      <c r="AG496" s="15" t="s">
        <v>1131</v>
      </c>
      <c r="AH496" s="15"/>
    </row>
    <row r="497" spans="21:34">
      <c r="U497" t="str">
        <f t="shared" si="20"/>
        <v>Lyon County Schools, KY</v>
      </c>
      <c r="V497" t="s">
        <v>57</v>
      </c>
      <c r="W497" t="s">
        <v>58</v>
      </c>
      <c r="X497" s="15" t="s">
        <v>1133</v>
      </c>
      <c r="Y497" s="15" t="s">
        <v>1134</v>
      </c>
      <c r="Z497" s="15" t="s">
        <v>1133</v>
      </c>
      <c r="AA497" s="15" t="s">
        <v>1134</v>
      </c>
      <c r="AB497" s="15" t="s">
        <v>3151</v>
      </c>
      <c r="AC497" s="15" t="s">
        <v>3152</v>
      </c>
      <c r="AD497" s="15" t="s">
        <v>3153</v>
      </c>
      <c r="AE497" s="15" t="s">
        <v>1140</v>
      </c>
      <c r="AF497" s="15" t="s">
        <v>63</v>
      </c>
      <c r="AG497" s="15" t="s">
        <v>1141</v>
      </c>
      <c r="AH497" s="15"/>
    </row>
    <row r="498" spans="21:34">
      <c r="U498" t="str">
        <f t="shared" si="20"/>
        <v>Madison Co SD, KY</v>
      </c>
      <c r="V498" t="s">
        <v>57</v>
      </c>
      <c r="W498" t="s">
        <v>58</v>
      </c>
      <c r="X498" s="15" t="s">
        <v>1143</v>
      </c>
      <c r="Y498" s="15" t="s">
        <v>1144</v>
      </c>
      <c r="Z498" s="15" t="s">
        <v>1143</v>
      </c>
      <c r="AA498" s="15" t="s">
        <v>1144</v>
      </c>
      <c r="AB498" s="15" t="s">
        <v>3154</v>
      </c>
      <c r="AC498" s="15" t="s">
        <v>3155</v>
      </c>
      <c r="AD498" s="15" t="s">
        <v>3156</v>
      </c>
      <c r="AE498" s="15" t="s">
        <v>1150</v>
      </c>
      <c r="AF498" s="15" t="s">
        <v>63</v>
      </c>
      <c r="AG498" s="15" t="s">
        <v>1151</v>
      </c>
      <c r="AH498" s="15"/>
    </row>
    <row r="499" spans="21:34">
      <c r="U499" t="str">
        <f t="shared" si="20"/>
        <v>Madison Co SD, KY</v>
      </c>
      <c r="V499" t="s">
        <v>57</v>
      </c>
      <c r="W499" t="s">
        <v>58</v>
      </c>
      <c r="X499" s="15" t="s">
        <v>1143</v>
      </c>
      <c r="Y499" s="15" t="s">
        <v>1144</v>
      </c>
      <c r="Z499" s="15" t="s">
        <v>1143</v>
      </c>
      <c r="AA499" s="15" t="s">
        <v>1144</v>
      </c>
      <c r="AB499" s="15" t="s">
        <v>3157</v>
      </c>
      <c r="AC499" s="15" t="s">
        <v>3158</v>
      </c>
      <c r="AD499" s="15" t="s">
        <v>3159</v>
      </c>
      <c r="AE499" s="15" t="s">
        <v>206</v>
      </c>
      <c r="AF499" s="15" t="s">
        <v>63</v>
      </c>
      <c r="AG499" s="15" t="s">
        <v>207</v>
      </c>
      <c r="AH499" s="15"/>
    </row>
    <row r="500" spans="21:34">
      <c r="U500" t="str">
        <f t="shared" si="20"/>
        <v>Madison Co SD, KY</v>
      </c>
      <c r="V500" t="s">
        <v>57</v>
      </c>
      <c r="W500" t="s">
        <v>58</v>
      </c>
      <c r="X500" s="15" t="s">
        <v>1143</v>
      </c>
      <c r="Y500" s="15" t="s">
        <v>1144</v>
      </c>
      <c r="Z500" s="15" t="s">
        <v>1143</v>
      </c>
      <c r="AA500" s="15" t="s">
        <v>1144</v>
      </c>
      <c r="AB500" s="15" t="s">
        <v>3160</v>
      </c>
      <c r="AC500" s="15" t="s">
        <v>3161</v>
      </c>
      <c r="AD500" s="15" t="s">
        <v>3162</v>
      </c>
      <c r="AE500" s="15" t="s">
        <v>1150</v>
      </c>
      <c r="AF500" s="15" t="s">
        <v>63</v>
      </c>
      <c r="AG500" s="15" t="s">
        <v>1151</v>
      </c>
      <c r="AH500" s="15"/>
    </row>
    <row r="501" spans="21:34">
      <c r="U501" t="str">
        <f t="shared" si="20"/>
        <v>Madison Co SD, KY</v>
      </c>
      <c r="V501" t="s">
        <v>57</v>
      </c>
      <c r="W501" t="s">
        <v>58</v>
      </c>
      <c r="X501" s="15" t="s">
        <v>1143</v>
      </c>
      <c r="Y501" s="15" t="s">
        <v>1144</v>
      </c>
      <c r="Z501" s="15" t="s">
        <v>1143</v>
      </c>
      <c r="AA501" s="15" t="s">
        <v>1144</v>
      </c>
      <c r="AB501" s="15" t="s">
        <v>3163</v>
      </c>
      <c r="AC501" s="15" t="s">
        <v>3164</v>
      </c>
      <c r="AD501" s="15" t="s">
        <v>1149</v>
      </c>
      <c r="AE501" s="15" t="s">
        <v>1150</v>
      </c>
      <c r="AF501" s="15" t="s">
        <v>63</v>
      </c>
      <c r="AG501" s="15" t="s">
        <v>1151</v>
      </c>
      <c r="AH501" s="15"/>
    </row>
    <row r="502" spans="21:34">
      <c r="U502" t="str">
        <f t="shared" si="20"/>
        <v>Madison Co SD, KY</v>
      </c>
      <c r="V502" t="s">
        <v>57</v>
      </c>
      <c r="W502" t="s">
        <v>58</v>
      </c>
      <c r="X502" s="15" t="s">
        <v>1143</v>
      </c>
      <c r="Y502" s="15" t="s">
        <v>1144</v>
      </c>
      <c r="Z502" s="15" t="s">
        <v>1143</v>
      </c>
      <c r="AA502" s="15" t="s">
        <v>1144</v>
      </c>
      <c r="AB502" s="15" t="s">
        <v>3165</v>
      </c>
      <c r="AC502" s="15" t="s">
        <v>3166</v>
      </c>
      <c r="AD502" s="15" t="s">
        <v>3167</v>
      </c>
      <c r="AE502" s="15" t="s">
        <v>1150</v>
      </c>
      <c r="AF502" s="15" t="s">
        <v>63</v>
      </c>
      <c r="AG502" s="15" t="s">
        <v>1151</v>
      </c>
      <c r="AH502" s="15"/>
    </row>
    <row r="503" spans="21:34">
      <c r="U503" t="str">
        <f t="shared" si="20"/>
        <v>Madison Co SD, KY</v>
      </c>
      <c r="V503" t="s">
        <v>57</v>
      </c>
      <c r="W503" t="s">
        <v>58</v>
      </c>
      <c r="X503" s="15" t="s">
        <v>1143</v>
      </c>
      <c r="Y503" s="15" t="s">
        <v>1144</v>
      </c>
      <c r="Z503" s="15" t="s">
        <v>1143</v>
      </c>
      <c r="AA503" s="15" t="s">
        <v>1144</v>
      </c>
      <c r="AB503" s="15" t="s">
        <v>3168</v>
      </c>
      <c r="AC503" s="15" t="s">
        <v>3169</v>
      </c>
      <c r="AD503" s="15" t="s">
        <v>3170</v>
      </c>
      <c r="AE503" s="15" t="s">
        <v>206</v>
      </c>
      <c r="AF503" s="15" t="s">
        <v>63</v>
      </c>
      <c r="AG503" s="15" t="s">
        <v>207</v>
      </c>
      <c r="AH503" s="15"/>
    </row>
    <row r="504" spans="21:34">
      <c r="U504" t="str">
        <f t="shared" si="20"/>
        <v>Madison Co SD, KY</v>
      </c>
      <c r="V504" t="s">
        <v>57</v>
      </c>
      <c r="W504" t="s">
        <v>58</v>
      </c>
      <c r="X504" s="15" t="s">
        <v>1143</v>
      </c>
      <c r="Y504" s="15" t="s">
        <v>1144</v>
      </c>
      <c r="Z504" s="15" t="s">
        <v>1143</v>
      </c>
      <c r="AA504" s="15" t="s">
        <v>1144</v>
      </c>
      <c r="AB504" s="15"/>
      <c r="AC504" s="15" t="s">
        <v>3171</v>
      </c>
      <c r="AD504" s="15" t="s">
        <v>3172</v>
      </c>
      <c r="AE504" s="15" t="s">
        <v>206</v>
      </c>
      <c r="AF504" s="15" t="s">
        <v>63</v>
      </c>
      <c r="AG504" s="15">
        <v>40403</v>
      </c>
      <c r="AH504" s="15"/>
    </row>
    <row r="505" spans="21:34">
      <c r="U505" t="str">
        <f t="shared" si="20"/>
        <v>Madison Co SD, KY</v>
      </c>
      <c r="V505" t="s">
        <v>57</v>
      </c>
      <c r="W505" t="s">
        <v>58</v>
      </c>
      <c r="X505" s="15" t="s">
        <v>1143</v>
      </c>
      <c r="Y505" s="15" t="s">
        <v>1144</v>
      </c>
      <c r="Z505" s="15" t="s">
        <v>1143</v>
      </c>
      <c r="AA505" s="15" t="s">
        <v>1144</v>
      </c>
      <c r="AB505" s="15" t="s">
        <v>3173</v>
      </c>
      <c r="AC505" s="15" t="s">
        <v>3174</v>
      </c>
      <c r="AD505" s="15" t="s">
        <v>3175</v>
      </c>
      <c r="AE505" s="15" t="s">
        <v>3176</v>
      </c>
      <c r="AF505" s="15" t="s">
        <v>63</v>
      </c>
      <c r="AG505" s="15" t="s">
        <v>3177</v>
      </c>
      <c r="AH505" s="15"/>
    </row>
    <row r="506" spans="21:34">
      <c r="U506" t="str">
        <f t="shared" si="20"/>
        <v>Magoffin Co SD, KY</v>
      </c>
      <c r="V506" t="s">
        <v>57</v>
      </c>
      <c r="W506" t="s">
        <v>58</v>
      </c>
      <c r="X506" s="15" t="s">
        <v>1152</v>
      </c>
      <c r="Y506" s="15" t="s">
        <v>1153</v>
      </c>
      <c r="Z506" s="15" t="s">
        <v>1152</v>
      </c>
      <c r="AA506" s="15" t="s">
        <v>1153</v>
      </c>
      <c r="AB506" s="15" t="s">
        <v>3178</v>
      </c>
      <c r="AC506" s="15" t="s">
        <v>3179</v>
      </c>
      <c r="AD506" s="15" t="s">
        <v>3180</v>
      </c>
      <c r="AE506" s="15" t="s">
        <v>1159</v>
      </c>
      <c r="AF506" s="15" t="s">
        <v>63</v>
      </c>
      <c r="AG506" s="15" t="s">
        <v>1160</v>
      </c>
      <c r="AH506" s="15"/>
    </row>
    <row r="507" spans="21:34">
      <c r="U507" t="str">
        <f t="shared" si="20"/>
        <v>Magoffin Co SD, KY</v>
      </c>
      <c r="V507" t="s">
        <v>57</v>
      </c>
      <c r="W507" t="s">
        <v>58</v>
      </c>
      <c r="X507" s="15" t="s">
        <v>1152</v>
      </c>
      <c r="Y507" s="15" t="s">
        <v>1153</v>
      </c>
      <c r="Z507" s="15" t="s">
        <v>1152</v>
      </c>
      <c r="AA507" s="15" t="s">
        <v>1153</v>
      </c>
      <c r="AB507" s="15" t="s">
        <v>3181</v>
      </c>
      <c r="AC507" s="15" t="s">
        <v>3182</v>
      </c>
      <c r="AD507" s="15" t="s">
        <v>3183</v>
      </c>
      <c r="AE507" s="15" t="s">
        <v>1159</v>
      </c>
      <c r="AF507" s="15" t="s">
        <v>63</v>
      </c>
      <c r="AG507" s="15" t="s">
        <v>1160</v>
      </c>
      <c r="AH507" s="15"/>
    </row>
    <row r="508" spans="21:34">
      <c r="U508" t="str">
        <f t="shared" si="20"/>
        <v>Magoffin Co SD, KY</v>
      </c>
      <c r="V508" t="s">
        <v>57</v>
      </c>
      <c r="W508" t="s">
        <v>58</v>
      </c>
      <c r="X508" s="15" t="s">
        <v>1152</v>
      </c>
      <c r="Y508" s="15" t="s">
        <v>1153</v>
      </c>
      <c r="Z508" s="15" t="s">
        <v>1152</v>
      </c>
      <c r="AA508" s="15" t="s">
        <v>1153</v>
      </c>
      <c r="AB508" s="15" t="s">
        <v>3184</v>
      </c>
      <c r="AC508" s="15" t="s">
        <v>3185</v>
      </c>
      <c r="AD508" s="15" t="s">
        <v>3186</v>
      </c>
      <c r="AE508" s="15" t="s">
        <v>1159</v>
      </c>
      <c r="AF508" s="15" t="s">
        <v>63</v>
      </c>
      <c r="AG508" s="15" t="s">
        <v>1160</v>
      </c>
      <c r="AH508" s="15"/>
    </row>
    <row r="509" spans="21:34">
      <c r="U509" t="str">
        <f t="shared" si="20"/>
        <v>Marion Co Public Schools, KY</v>
      </c>
      <c r="V509" t="s">
        <v>57</v>
      </c>
      <c r="W509" t="s">
        <v>58</v>
      </c>
      <c r="X509" s="15" t="s">
        <v>1161</v>
      </c>
      <c r="Y509" s="15" t="s">
        <v>1162</v>
      </c>
      <c r="Z509" s="15" t="s">
        <v>1161</v>
      </c>
      <c r="AA509" s="15" t="s">
        <v>1162</v>
      </c>
      <c r="AB509" s="15" t="s">
        <v>3187</v>
      </c>
      <c r="AC509" s="15" t="s">
        <v>3188</v>
      </c>
      <c r="AD509" s="15" t="s">
        <v>3189</v>
      </c>
      <c r="AE509" s="15" t="s">
        <v>1166</v>
      </c>
      <c r="AF509" s="15" t="s">
        <v>63</v>
      </c>
      <c r="AG509" s="15" t="s">
        <v>1167</v>
      </c>
      <c r="AH509" s="15"/>
    </row>
    <row r="510" spans="21:34">
      <c r="U510" t="str">
        <f t="shared" si="20"/>
        <v>Marion Co Public Schools, KY</v>
      </c>
      <c r="V510" t="s">
        <v>57</v>
      </c>
      <c r="W510" t="s">
        <v>58</v>
      </c>
      <c r="X510" s="15" t="s">
        <v>1161</v>
      </c>
      <c r="Y510" s="15" t="s">
        <v>1162</v>
      </c>
      <c r="Z510" s="15" t="s">
        <v>1161</v>
      </c>
      <c r="AA510" s="15" t="s">
        <v>1162</v>
      </c>
      <c r="AB510" s="15" t="s">
        <v>3190</v>
      </c>
      <c r="AC510" s="15" t="s">
        <v>3191</v>
      </c>
      <c r="AD510" s="15" t="s">
        <v>3192</v>
      </c>
      <c r="AE510" s="15" t="s">
        <v>1166</v>
      </c>
      <c r="AF510" s="15" t="s">
        <v>63</v>
      </c>
      <c r="AG510" s="15" t="s">
        <v>1167</v>
      </c>
      <c r="AH510" s="15"/>
    </row>
    <row r="511" spans="21:34">
      <c r="U511" t="str">
        <f t="shared" si="20"/>
        <v>Marion Co Public Schools, KY</v>
      </c>
      <c r="V511" t="s">
        <v>57</v>
      </c>
      <c r="W511" t="s">
        <v>58</v>
      </c>
      <c r="X511" s="15" t="s">
        <v>1161</v>
      </c>
      <c r="Y511" s="15" t="s">
        <v>1162</v>
      </c>
      <c r="Z511" s="15" t="s">
        <v>1161</v>
      </c>
      <c r="AA511" s="15" t="s">
        <v>1162</v>
      </c>
      <c r="AB511" s="15" t="s">
        <v>3193</v>
      </c>
      <c r="AC511" s="15" t="s">
        <v>3194</v>
      </c>
      <c r="AD511" s="15" t="s">
        <v>3195</v>
      </c>
      <c r="AE511" s="15" t="s">
        <v>1166</v>
      </c>
      <c r="AF511" s="15" t="s">
        <v>63</v>
      </c>
      <c r="AG511" s="15" t="s">
        <v>1167</v>
      </c>
      <c r="AH511" s="15"/>
    </row>
    <row r="512" spans="21:34">
      <c r="U512" t="str">
        <f t="shared" si="20"/>
        <v>Marion Co Public Schools, KY</v>
      </c>
      <c r="V512" t="s">
        <v>57</v>
      </c>
      <c r="W512" t="s">
        <v>58</v>
      </c>
      <c r="X512" s="15" t="s">
        <v>1161</v>
      </c>
      <c r="Y512" s="15" t="s">
        <v>1162</v>
      </c>
      <c r="Z512" s="15" t="s">
        <v>1161</v>
      </c>
      <c r="AA512" s="15" t="s">
        <v>1162</v>
      </c>
      <c r="AB512" s="15" t="s">
        <v>3196</v>
      </c>
      <c r="AC512" s="15" t="s">
        <v>3197</v>
      </c>
      <c r="AD512" s="15" t="s">
        <v>3198</v>
      </c>
      <c r="AE512" s="15" t="s">
        <v>3199</v>
      </c>
      <c r="AF512" s="15" t="s">
        <v>63</v>
      </c>
      <c r="AG512" s="15" t="s">
        <v>3200</v>
      </c>
      <c r="AH512" s="15"/>
    </row>
    <row r="513" spans="21:34">
      <c r="U513" t="str">
        <f t="shared" si="20"/>
        <v>Marshall Co SD, KY</v>
      </c>
      <c r="V513" t="s">
        <v>57</v>
      </c>
      <c r="W513" t="s">
        <v>58</v>
      </c>
      <c r="X513" s="15" t="s">
        <v>1169</v>
      </c>
      <c r="Y513" s="15" t="s">
        <v>1170</v>
      </c>
      <c r="Z513" s="15" t="s">
        <v>1169</v>
      </c>
      <c r="AA513" s="15" t="s">
        <v>1170</v>
      </c>
      <c r="AB513" s="15" t="s">
        <v>3201</v>
      </c>
      <c r="AC513" s="15" t="s">
        <v>3202</v>
      </c>
      <c r="AD513" s="15" t="s">
        <v>3203</v>
      </c>
      <c r="AE513" s="15" t="s">
        <v>1178</v>
      </c>
      <c r="AF513" s="15" t="s">
        <v>63</v>
      </c>
      <c r="AG513" s="15" t="s">
        <v>1179</v>
      </c>
      <c r="AH513" s="15"/>
    </row>
    <row r="514" spans="21:34">
      <c r="U514" t="str">
        <f t="shared" si="20"/>
        <v>Marshall Co SD, KY</v>
      </c>
      <c r="V514" t="s">
        <v>57</v>
      </c>
      <c r="W514" t="s">
        <v>58</v>
      </c>
      <c r="X514" s="15" t="s">
        <v>1169</v>
      </c>
      <c r="Y514" s="15" t="s">
        <v>1170</v>
      </c>
      <c r="Z514" s="15" t="s">
        <v>1169</v>
      </c>
      <c r="AA514" s="15" t="s">
        <v>1170</v>
      </c>
      <c r="AB514" s="15" t="s">
        <v>3204</v>
      </c>
      <c r="AC514" s="15" t="s">
        <v>3205</v>
      </c>
      <c r="AD514" s="15" t="s">
        <v>3206</v>
      </c>
      <c r="AE514" s="15" t="s">
        <v>3207</v>
      </c>
      <c r="AF514" s="15" t="s">
        <v>63</v>
      </c>
      <c r="AG514" s="15" t="s">
        <v>3208</v>
      </c>
      <c r="AH514" s="15"/>
    </row>
    <row r="515" spans="21:34">
      <c r="U515" t="str">
        <f t="shared" si="20"/>
        <v>Marshall Co SD, KY</v>
      </c>
      <c r="V515" t="s">
        <v>57</v>
      </c>
      <c r="W515" t="s">
        <v>58</v>
      </c>
      <c r="X515" s="15" t="s">
        <v>1169</v>
      </c>
      <c r="Y515" s="15" t="s">
        <v>1170</v>
      </c>
      <c r="Z515" s="15" t="s">
        <v>1169</v>
      </c>
      <c r="AA515" s="15" t="s">
        <v>1170</v>
      </c>
      <c r="AB515" s="15" t="s">
        <v>3209</v>
      </c>
      <c r="AC515" s="15" t="s">
        <v>2083</v>
      </c>
      <c r="AD515" s="15" t="s">
        <v>3210</v>
      </c>
      <c r="AE515" s="15" t="s">
        <v>1178</v>
      </c>
      <c r="AF515" s="15" t="s">
        <v>63</v>
      </c>
      <c r="AG515" s="15" t="s">
        <v>1179</v>
      </c>
      <c r="AH515" s="15"/>
    </row>
    <row r="516" spans="21:34">
      <c r="U516" t="str">
        <f t="shared" ref="U516:U580" si="21">Y516&amp;", KY"</f>
        <v>Marshall Co SD, KY</v>
      </c>
      <c r="V516" t="s">
        <v>57</v>
      </c>
      <c r="W516" t="s">
        <v>58</v>
      </c>
      <c r="X516" s="15" t="s">
        <v>1169</v>
      </c>
      <c r="Y516" s="15" t="s">
        <v>1170</v>
      </c>
      <c r="Z516" s="15" t="s">
        <v>1169</v>
      </c>
      <c r="AA516" s="15" t="s">
        <v>1170</v>
      </c>
      <c r="AB516" s="15" t="s">
        <v>3211</v>
      </c>
      <c r="AC516" s="15" t="s">
        <v>3212</v>
      </c>
      <c r="AD516" s="15" t="s">
        <v>3213</v>
      </c>
      <c r="AE516" s="15" t="s">
        <v>1178</v>
      </c>
      <c r="AF516" s="15" t="s">
        <v>63</v>
      </c>
      <c r="AG516" s="15" t="s">
        <v>1179</v>
      </c>
      <c r="AH516" s="15"/>
    </row>
    <row r="517" spans="21:34">
      <c r="U517" t="str">
        <f t="shared" si="21"/>
        <v>Marshall Co SD, KY</v>
      </c>
      <c r="V517" t="s">
        <v>57</v>
      </c>
      <c r="W517" t="s">
        <v>58</v>
      </c>
      <c r="X517" s="15" t="s">
        <v>1169</v>
      </c>
      <c r="Y517" s="15" t="s">
        <v>1170</v>
      </c>
      <c r="Z517" s="15" t="s">
        <v>1169</v>
      </c>
      <c r="AA517" s="15" t="s">
        <v>1170</v>
      </c>
      <c r="AB517" s="15" t="s">
        <v>3214</v>
      </c>
      <c r="AC517" s="15" t="s">
        <v>3215</v>
      </c>
      <c r="AD517" s="15" t="s">
        <v>3216</v>
      </c>
      <c r="AE517" s="15" t="s">
        <v>1178</v>
      </c>
      <c r="AF517" s="15" t="s">
        <v>63</v>
      </c>
      <c r="AG517" s="15" t="s">
        <v>1179</v>
      </c>
      <c r="AH517" s="15"/>
    </row>
    <row r="518" spans="21:34">
      <c r="U518" t="str">
        <f t="shared" si="21"/>
        <v>Marshall Co SD, KY</v>
      </c>
      <c r="V518" t="s">
        <v>57</v>
      </c>
      <c r="W518" t="s">
        <v>58</v>
      </c>
      <c r="X518" s="15" t="s">
        <v>1169</v>
      </c>
      <c r="Y518" s="15" t="s">
        <v>1170</v>
      </c>
      <c r="Z518" s="15" t="s">
        <v>1169</v>
      </c>
      <c r="AA518" s="15" t="s">
        <v>1170</v>
      </c>
      <c r="AB518" s="15" t="s">
        <v>3217</v>
      </c>
      <c r="AC518" s="15" t="s">
        <v>3218</v>
      </c>
      <c r="AD518" t="s">
        <v>3219</v>
      </c>
      <c r="AE518" s="15" t="s">
        <v>1178</v>
      </c>
      <c r="AF518" s="15" t="s">
        <v>63</v>
      </c>
      <c r="AG518" s="15" t="s">
        <v>1179</v>
      </c>
    </row>
    <row r="519" spans="21:34">
      <c r="U519" t="str">
        <f t="shared" si="21"/>
        <v>Martin Co SD, KY</v>
      </c>
      <c r="V519" t="s">
        <v>57</v>
      </c>
      <c r="W519" t="s">
        <v>58</v>
      </c>
      <c r="X519" s="15" t="s">
        <v>1181</v>
      </c>
      <c r="Y519" s="15" t="s">
        <v>1182</v>
      </c>
      <c r="Z519" s="15" t="s">
        <v>1181</v>
      </c>
      <c r="AA519" s="15" t="s">
        <v>1182</v>
      </c>
      <c r="AB519" s="15" t="s">
        <v>3220</v>
      </c>
      <c r="AC519" s="15" t="s">
        <v>3221</v>
      </c>
      <c r="AD519" s="15" t="s">
        <v>3222</v>
      </c>
      <c r="AE519" s="15" t="s">
        <v>1187</v>
      </c>
      <c r="AF519" s="15" t="s">
        <v>63</v>
      </c>
      <c r="AG519" s="15" t="s">
        <v>1188</v>
      </c>
      <c r="AH519" s="15"/>
    </row>
    <row r="520" spans="21:34">
      <c r="U520" t="str">
        <f t="shared" si="21"/>
        <v>Martin Co SD, KY</v>
      </c>
      <c r="V520" t="s">
        <v>57</v>
      </c>
      <c r="W520" t="s">
        <v>58</v>
      </c>
      <c r="X520" s="15" t="s">
        <v>1181</v>
      </c>
      <c r="Y520" s="15" t="s">
        <v>1182</v>
      </c>
      <c r="Z520" s="15" t="s">
        <v>1181</v>
      </c>
      <c r="AA520" s="15" t="s">
        <v>1182</v>
      </c>
      <c r="AB520" s="15" t="s">
        <v>3223</v>
      </c>
      <c r="AC520" s="15" t="s">
        <v>3224</v>
      </c>
      <c r="AD520" s="15" t="s">
        <v>3225</v>
      </c>
      <c r="AE520" s="15" t="s">
        <v>1187</v>
      </c>
      <c r="AF520" s="15" t="s">
        <v>63</v>
      </c>
      <c r="AG520" s="15" t="s">
        <v>1188</v>
      </c>
      <c r="AH520" s="15"/>
    </row>
    <row r="521" spans="21:34">
      <c r="U521" t="str">
        <f t="shared" si="21"/>
        <v>Martin Co SD, KY</v>
      </c>
      <c r="V521" t="s">
        <v>57</v>
      </c>
      <c r="W521" t="s">
        <v>58</v>
      </c>
      <c r="X521" s="15" t="s">
        <v>1181</v>
      </c>
      <c r="Y521" s="15" t="s">
        <v>1182</v>
      </c>
      <c r="Z521" s="15" t="s">
        <v>1181</v>
      </c>
      <c r="AA521" s="15" t="s">
        <v>1182</v>
      </c>
      <c r="AB521" s="15" t="s">
        <v>3226</v>
      </c>
      <c r="AC521" s="15" t="s">
        <v>3227</v>
      </c>
      <c r="AD521" s="15" t="s">
        <v>3228</v>
      </c>
      <c r="AE521" s="15" t="s">
        <v>3229</v>
      </c>
      <c r="AF521" s="15" t="s">
        <v>63</v>
      </c>
      <c r="AG521" s="15" t="s">
        <v>3230</v>
      </c>
      <c r="AH521" s="15"/>
    </row>
    <row r="522" spans="21:34">
      <c r="U522" t="str">
        <f t="shared" si="21"/>
        <v>Mason Co SD, KY</v>
      </c>
      <c r="V522" t="s">
        <v>57</v>
      </c>
      <c r="W522" t="s">
        <v>58</v>
      </c>
      <c r="X522" s="15" t="s">
        <v>1189</v>
      </c>
      <c r="Y522" s="15" t="s">
        <v>1190</v>
      </c>
      <c r="Z522" s="15" t="s">
        <v>1189</v>
      </c>
      <c r="AA522" s="15" t="s">
        <v>1190</v>
      </c>
      <c r="AB522" s="15" t="s">
        <v>3231</v>
      </c>
      <c r="AC522" s="15" t="s">
        <v>3232</v>
      </c>
      <c r="AD522" s="15" t="s">
        <v>3233</v>
      </c>
      <c r="AE522" s="15" t="s">
        <v>1196</v>
      </c>
      <c r="AF522" s="15" t="s">
        <v>63</v>
      </c>
      <c r="AG522" s="15" t="s">
        <v>1197</v>
      </c>
      <c r="AH522" s="15"/>
    </row>
    <row r="523" spans="21:34">
      <c r="U523" t="str">
        <f t="shared" si="21"/>
        <v>Mayfield ISD, KY</v>
      </c>
      <c r="V523" t="s">
        <v>57</v>
      </c>
      <c r="W523" t="s">
        <v>58</v>
      </c>
      <c r="X523" s="15" t="s">
        <v>1198</v>
      </c>
      <c r="Y523" s="15" t="s">
        <v>1199</v>
      </c>
      <c r="Z523" s="15" t="s">
        <v>1198</v>
      </c>
      <c r="AA523" s="15" t="s">
        <v>1199</v>
      </c>
      <c r="AB523" s="15" t="s">
        <v>3234</v>
      </c>
      <c r="AC523" s="15" t="s">
        <v>3235</v>
      </c>
      <c r="AD523" s="15" t="s">
        <v>3236</v>
      </c>
      <c r="AE523" s="15" t="s">
        <v>782</v>
      </c>
      <c r="AF523" s="15" t="s">
        <v>63</v>
      </c>
      <c r="AG523" s="15" t="s">
        <v>783</v>
      </c>
      <c r="AH523" s="15"/>
    </row>
    <row r="524" spans="21:34">
      <c r="U524" t="str">
        <f t="shared" si="21"/>
        <v>McCracken Co Public SD, KY</v>
      </c>
      <c r="V524" t="s">
        <v>57</v>
      </c>
      <c r="W524" t="s">
        <v>58</v>
      </c>
      <c r="X524" s="15" t="s">
        <v>1206</v>
      </c>
      <c r="Y524" s="15" t="s">
        <v>1207</v>
      </c>
      <c r="Z524" s="15" t="s">
        <v>1206</v>
      </c>
      <c r="AA524" s="15" t="s">
        <v>1207</v>
      </c>
      <c r="AB524" s="15" t="s">
        <v>3237</v>
      </c>
      <c r="AC524" s="15" t="s">
        <v>3238</v>
      </c>
      <c r="AD524" s="15" t="s">
        <v>3239</v>
      </c>
      <c r="AE524" s="15" t="s">
        <v>1213</v>
      </c>
      <c r="AF524" s="15" t="s">
        <v>63</v>
      </c>
      <c r="AG524" s="15" t="s">
        <v>3240</v>
      </c>
      <c r="AH524" s="15"/>
    </row>
    <row r="525" spans="21:34">
      <c r="U525" t="str">
        <f t="shared" si="21"/>
        <v>McCracken Co Public SD, KY</v>
      </c>
      <c r="V525" t="s">
        <v>57</v>
      </c>
      <c r="W525" t="s">
        <v>58</v>
      </c>
      <c r="X525" s="15" t="s">
        <v>1206</v>
      </c>
      <c r="Y525" s="15" t="s">
        <v>1207</v>
      </c>
      <c r="Z525" s="15" t="s">
        <v>1206</v>
      </c>
      <c r="AA525" s="15" t="s">
        <v>1207</v>
      </c>
      <c r="AB525" s="15" t="s">
        <v>3241</v>
      </c>
      <c r="AC525" s="15" t="s">
        <v>3242</v>
      </c>
      <c r="AD525" s="15" t="s">
        <v>3243</v>
      </c>
      <c r="AE525" s="15" t="s">
        <v>3244</v>
      </c>
      <c r="AF525" s="15" t="s">
        <v>63</v>
      </c>
      <c r="AG525" s="15" t="s">
        <v>3245</v>
      </c>
      <c r="AH525" s="15"/>
    </row>
    <row r="526" spans="21:34">
      <c r="U526" t="str">
        <f t="shared" si="21"/>
        <v>McCracken Co Public SD, KY</v>
      </c>
      <c r="V526" t="s">
        <v>57</v>
      </c>
      <c r="W526" t="s">
        <v>58</v>
      </c>
      <c r="X526" s="15" t="s">
        <v>1206</v>
      </c>
      <c r="Y526" s="15" t="s">
        <v>1207</v>
      </c>
      <c r="Z526" s="15" t="s">
        <v>1206</v>
      </c>
      <c r="AA526" s="15" t="s">
        <v>1207</v>
      </c>
      <c r="AB526" s="15" t="s">
        <v>3246</v>
      </c>
      <c r="AC526" s="15" t="s">
        <v>3247</v>
      </c>
      <c r="AD526" s="15" t="s">
        <v>3248</v>
      </c>
      <c r="AE526" s="15" t="s">
        <v>1213</v>
      </c>
      <c r="AF526" s="15" t="s">
        <v>63</v>
      </c>
      <c r="AG526" s="15" t="s">
        <v>1214</v>
      </c>
      <c r="AH526" s="15"/>
    </row>
    <row r="527" spans="21:34">
      <c r="U527" t="str">
        <f t="shared" si="21"/>
        <v>McCracken Co Public SD, KY</v>
      </c>
      <c r="V527" t="s">
        <v>57</v>
      </c>
      <c r="W527" t="s">
        <v>58</v>
      </c>
      <c r="X527" s="15" t="s">
        <v>1206</v>
      </c>
      <c r="Y527" s="15" t="s">
        <v>1207</v>
      </c>
      <c r="Z527" s="15" t="s">
        <v>1206</v>
      </c>
      <c r="AA527" s="15" t="s">
        <v>1207</v>
      </c>
      <c r="AB527" s="15" t="s">
        <v>3249</v>
      </c>
      <c r="AC527" s="15" t="s">
        <v>3250</v>
      </c>
      <c r="AD527" s="15" t="s">
        <v>3251</v>
      </c>
      <c r="AE527" s="15" t="s">
        <v>1213</v>
      </c>
      <c r="AF527" s="15" t="s">
        <v>63</v>
      </c>
      <c r="AG527" s="15" t="s">
        <v>3240</v>
      </c>
      <c r="AH527" s="15"/>
    </row>
    <row r="528" spans="21:34">
      <c r="U528" t="str">
        <f t="shared" si="21"/>
        <v>McCracken Co Public SD, KY</v>
      </c>
      <c r="V528" t="s">
        <v>57</v>
      </c>
      <c r="W528" t="s">
        <v>58</v>
      </c>
      <c r="X528" s="15" t="s">
        <v>1206</v>
      </c>
      <c r="Y528" s="15" t="s">
        <v>1207</v>
      </c>
      <c r="Z528" s="15" t="s">
        <v>1206</v>
      </c>
      <c r="AA528" s="15" t="s">
        <v>1207</v>
      </c>
      <c r="AB528" s="15" t="s">
        <v>3252</v>
      </c>
      <c r="AC528" s="15" t="s">
        <v>3253</v>
      </c>
      <c r="AD528" s="15" t="s">
        <v>3254</v>
      </c>
      <c r="AE528" s="15" t="s">
        <v>1213</v>
      </c>
      <c r="AF528" s="15" t="s">
        <v>63</v>
      </c>
      <c r="AG528" s="15" t="s">
        <v>1214</v>
      </c>
      <c r="AH528" s="15"/>
    </row>
    <row r="529" spans="21:34">
      <c r="U529" t="str">
        <f t="shared" si="21"/>
        <v>McCreary Co SD, KY</v>
      </c>
      <c r="V529" t="s">
        <v>57</v>
      </c>
      <c r="W529" t="s">
        <v>58</v>
      </c>
      <c r="X529" s="15" t="s">
        <v>1216</v>
      </c>
      <c r="Y529" s="15" t="s">
        <v>1217</v>
      </c>
      <c r="Z529" s="15" t="s">
        <v>1216</v>
      </c>
      <c r="AA529" s="15" t="s">
        <v>1217</v>
      </c>
      <c r="AB529" s="15" t="s">
        <v>3255</v>
      </c>
      <c r="AC529" s="15" t="s">
        <v>3256</v>
      </c>
      <c r="AD529" t="s">
        <v>3257</v>
      </c>
      <c r="AE529" s="15" t="s">
        <v>3258</v>
      </c>
      <c r="AF529" s="15" t="s">
        <v>63</v>
      </c>
      <c r="AG529" s="15" t="s">
        <v>3259</v>
      </c>
    </row>
    <row r="530" spans="21:34">
      <c r="U530" t="str">
        <f t="shared" si="21"/>
        <v>McCreary Co SD, KY</v>
      </c>
      <c r="V530" t="s">
        <v>57</v>
      </c>
      <c r="W530" t="s">
        <v>58</v>
      </c>
      <c r="X530" s="15" t="s">
        <v>1216</v>
      </c>
      <c r="Y530" s="15" t="s">
        <v>1217</v>
      </c>
      <c r="Z530" s="15" t="s">
        <v>1216</v>
      </c>
      <c r="AA530" s="15" t="s">
        <v>1217</v>
      </c>
      <c r="AB530" s="15" t="s">
        <v>3260</v>
      </c>
      <c r="AC530" s="15" t="s">
        <v>3261</v>
      </c>
      <c r="AD530" s="15" t="s">
        <v>3262</v>
      </c>
      <c r="AE530" s="15" t="s">
        <v>3263</v>
      </c>
      <c r="AF530" s="15" t="s">
        <v>63</v>
      </c>
      <c r="AG530" s="15" t="s">
        <v>3264</v>
      </c>
      <c r="AH530" s="15"/>
    </row>
    <row r="531" spans="21:34">
      <c r="U531" t="str">
        <f t="shared" si="21"/>
        <v>McLean Co SD, KY</v>
      </c>
      <c r="V531" t="s">
        <v>57</v>
      </c>
      <c r="W531" t="s">
        <v>58</v>
      </c>
      <c r="X531" s="15" t="s">
        <v>1228</v>
      </c>
      <c r="Y531" s="15" t="s">
        <v>1229</v>
      </c>
      <c r="Z531" s="15" t="s">
        <v>1228</v>
      </c>
      <c r="AA531" s="15" t="s">
        <v>1229</v>
      </c>
      <c r="AB531" s="15" t="s">
        <v>3265</v>
      </c>
      <c r="AC531" s="15" t="s">
        <v>3266</v>
      </c>
      <c r="AD531" s="15" t="s">
        <v>3267</v>
      </c>
      <c r="AE531" s="15" t="s">
        <v>1235</v>
      </c>
      <c r="AF531" s="15" t="s">
        <v>63</v>
      </c>
      <c r="AG531" s="15" t="s">
        <v>1236</v>
      </c>
      <c r="AH531" s="15"/>
    </row>
    <row r="532" spans="21:34">
      <c r="U532" t="str">
        <f t="shared" si="21"/>
        <v>McLean Co SD, KY</v>
      </c>
      <c r="V532" t="s">
        <v>57</v>
      </c>
      <c r="W532" t="s">
        <v>58</v>
      </c>
      <c r="X532" s="15" t="s">
        <v>1228</v>
      </c>
      <c r="Y532" s="15" t="s">
        <v>1229</v>
      </c>
      <c r="Z532" s="15" t="s">
        <v>1228</v>
      </c>
      <c r="AA532" s="15" t="s">
        <v>1229</v>
      </c>
      <c r="AB532" s="15" t="s">
        <v>3268</v>
      </c>
      <c r="AC532" s="15" t="s">
        <v>3269</v>
      </c>
      <c r="AD532" s="15" t="s">
        <v>3270</v>
      </c>
      <c r="AE532" s="15" t="s">
        <v>3271</v>
      </c>
      <c r="AF532" s="15" t="s">
        <v>63</v>
      </c>
      <c r="AG532" s="15" t="s">
        <v>3272</v>
      </c>
      <c r="AH532" s="15"/>
    </row>
    <row r="533" spans="21:34">
      <c r="U533" t="str">
        <f t="shared" si="21"/>
        <v>McLean Co SD, KY</v>
      </c>
      <c r="V533" t="s">
        <v>57</v>
      </c>
      <c r="W533" t="s">
        <v>58</v>
      </c>
      <c r="X533" s="15" t="s">
        <v>1228</v>
      </c>
      <c r="Y533" s="15" t="s">
        <v>1229</v>
      </c>
      <c r="Z533" s="15" t="s">
        <v>1228</v>
      </c>
      <c r="AA533" s="15" t="s">
        <v>1229</v>
      </c>
      <c r="AB533" s="15" t="s">
        <v>3273</v>
      </c>
      <c r="AC533" s="15" t="s">
        <v>3274</v>
      </c>
      <c r="AD533" s="15" t="s">
        <v>3275</v>
      </c>
      <c r="AE533" s="15" t="s">
        <v>3276</v>
      </c>
      <c r="AF533" s="15" t="s">
        <v>63</v>
      </c>
      <c r="AG533" s="15" t="s">
        <v>3277</v>
      </c>
      <c r="AH533" s="15"/>
    </row>
    <row r="534" spans="21:34">
      <c r="U534" t="str">
        <f t="shared" si="21"/>
        <v>Meade Co SD, KY</v>
      </c>
      <c r="V534" t="s">
        <v>57</v>
      </c>
      <c r="W534" t="s">
        <v>58</v>
      </c>
      <c r="X534" s="15" t="s">
        <v>1237</v>
      </c>
      <c r="Y534" s="15" t="s">
        <v>1238</v>
      </c>
      <c r="Z534" s="15" t="s">
        <v>1237</v>
      </c>
      <c r="AA534" s="15" t="s">
        <v>1238</v>
      </c>
      <c r="AB534" s="15" t="s">
        <v>3278</v>
      </c>
      <c r="AC534" s="15" t="s">
        <v>3279</v>
      </c>
      <c r="AD534" s="15" t="s">
        <v>3280</v>
      </c>
      <c r="AE534" s="15" t="s">
        <v>1246</v>
      </c>
      <c r="AF534" s="15" t="s">
        <v>63</v>
      </c>
      <c r="AG534" s="15" t="s">
        <v>1247</v>
      </c>
      <c r="AH534" s="15"/>
    </row>
    <row r="535" spans="21:34">
      <c r="U535" t="str">
        <f t="shared" si="21"/>
        <v>Meade Co SD, KY</v>
      </c>
      <c r="V535" t="s">
        <v>57</v>
      </c>
      <c r="W535" t="s">
        <v>58</v>
      </c>
      <c r="X535" s="15" t="s">
        <v>1237</v>
      </c>
      <c r="Y535" s="15" t="s">
        <v>1238</v>
      </c>
      <c r="Z535" s="15" t="s">
        <v>1237</v>
      </c>
      <c r="AA535" s="15" t="s">
        <v>1238</v>
      </c>
      <c r="AB535" s="15" t="s">
        <v>3281</v>
      </c>
      <c r="AC535" s="15" t="s">
        <v>3282</v>
      </c>
      <c r="AD535" s="15" t="s">
        <v>3283</v>
      </c>
      <c r="AE535" s="15" t="s">
        <v>3284</v>
      </c>
      <c r="AF535" s="15" t="s">
        <v>63</v>
      </c>
      <c r="AG535" s="15" t="s">
        <v>3285</v>
      </c>
      <c r="AH535" s="15"/>
    </row>
    <row r="536" spans="21:34">
      <c r="U536" t="str">
        <f t="shared" si="21"/>
        <v>Meade Co SD, KY</v>
      </c>
      <c r="V536" t="s">
        <v>57</v>
      </c>
      <c r="W536" t="s">
        <v>58</v>
      </c>
      <c r="X536" s="15" t="s">
        <v>1237</v>
      </c>
      <c r="Y536" s="15" t="s">
        <v>1238</v>
      </c>
      <c r="Z536" s="15" t="s">
        <v>1237</v>
      </c>
      <c r="AA536" s="15" t="s">
        <v>1238</v>
      </c>
      <c r="AB536" s="15" t="s">
        <v>3286</v>
      </c>
      <c r="AC536" s="15" t="s">
        <v>3287</v>
      </c>
      <c r="AD536" s="15" t="s">
        <v>3288</v>
      </c>
      <c r="AE536" s="15" t="s">
        <v>3284</v>
      </c>
      <c r="AF536" s="15" t="s">
        <v>63</v>
      </c>
      <c r="AG536" s="15" t="s">
        <v>3285</v>
      </c>
      <c r="AH536" s="15"/>
    </row>
    <row r="537" spans="21:34">
      <c r="U537" t="str">
        <f t="shared" si="21"/>
        <v>Meade Co SD, KY</v>
      </c>
      <c r="V537" t="s">
        <v>57</v>
      </c>
      <c r="W537" t="s">
        <v>58</v>
      </c>
      <c r="X537" s="15" t="s">
        <v>1237</v>
      </c>
      <c r="Y537" s="15" t="s">
        <v>1238</v>
      </c>
      <c r="Z537" s="15" t="s">
        <v>1237</v>
      </c>
      <c r="AA537" s="15" t="s">
        <v>1238</v>
      </c>
      <c r="AB537" s="15" t="s">
        <v>3289</v>
      </c>
      <c r="AC537" s="15" t="s">
        <v>3290</v>
      </c>
      <c r="AD537" s="15" t="s">
        <v>3291</v>
      </c>
      <c r="AE537" s="15" t="s">
        <v>3292</v>
      </c>
      <c r="AF537" s="15" t="s">
        <v>63</v>
      </c>
      <c r="AG537" s="15" t="s">
        <v>3293</v>
      </c>
      <c r="AH537" s="15"/>
    </row>
    <row r="538" spans="21:34">
      <c r="U538" t="str">
        <f t="shared" si="21"/>
        <v>Menifee Co SD, KY</v>
      </c>
      <c r="V538" t="s">
        <v>57</v>
      </c>
      <c r="W538" t="s">
        <v>58</v>
      </c>
      <c r="X538" s="15" t="s">
        <v>1249</v>
      </c>
      <c r="Y538" s="15" t="s">
        <v>1250</v>
      </c>
      <c r="Z538" s="15" t="s">
        <v>1249</v>
      </c>
      <c r="AA538" s="15" t="s">
        <v>1250</v>
      </c>
      <c r="AB538" s="15" t="s">
        <v>3294</v>
      </c>
      <c r="AC538" s="15" t="s">
        <v>3295</v>
      </c>
      <c r="AD538" s="15" t="s">
        <v>3296</v>
      </c>
      <c r="AE538" s="15" t="s">
        <v>1256</v>
      </c>
      <c r="AF538" s="15" t="s">
        <v>63</v>
      </c>
      <c r="AG538" s="15" t="s">
        <v>1257</v>
      </c>
      <c r="AH538" s="15"/>
    </row>
    <row r="539" spans="21:34">
      <c r="U539" t="str">
        <f t="shared" si="21"/>
        <v>Mercer Co SD, KY</v>
      </c>
      <c r="V539" t="s">
        <v>57</v>
      </c>
      <c r="W539" t="s">
        <v>58</v>
      </c>
      <c r="X539" s="15" t="s">
        <v>1259</v>
      </c>
      <c r="Y539" s="15" t="s">
        <v>1260</v>
      </c>
      <c r="Z539" s="15" t="s">
        <v>1259</v>
      </c>
      <c r="AA539" s="15" t="s">
        <v>1260</v>
      </c>
      <c r="AB539" s="15" t="s">
        <v>3297</v>
      </c>
      <c r="AC539" s="15" t="s">
        <v>3298</v>
      </c>
      <c r="AD539" s="15" t="s">
        <v>3299</v>
      </c>
      <c r="AE539" s="15" t="s">
        <v>1266</v>
      </c>
      <c r="AF539" s="15" t="s">
        <v>63</v>
      </c>
      <c r="AG539" s="15" t="s">
        <v>1267</v>
      </c>
      <c r="AH539" s="15"/>
    </row>
    <row r="540" spans="21:34">
      <c r="U540" t="str">
        <f t="shared" si="21"/>
        <v>Metcalfe County Schools, KY</v>
      </c>
      <c r="V540" t="s">
        <v>57</v>
      </c>
      <c r="W540" t="s">
        <v>58</v>
      </c>
      <c r="X540" s="15" t="s">
        <v>1269</v>
      </c>
      <c r="Y540" s="15" t="s">
        <v>1270</v>
      </c>
      <c r="Z540" s="15" t="s">
        <v>1269</v>
      </c>
      <c r="AA540" s="15" t="s">
        <v>1270</v>
      </c>
      <c r="AB540" s="15" t="s">
        <v>3300</v>
      </c>
      <c r="AC540" s="15" t="s">
        <v>3301</v>
      </c>
      <c r="AD540" s="15" t="s">
        <v>3302</v>
      </c>
      <c r="AE540" s="15" t="s">
        <v>1276</v>
      </c>
      <c r="AF540" s="15" t="s">
        <v>63</v>
      </c>
      <c r="AG540" s="15" t="s">
        <v>1277</v>
      </c>
      <c r="AH540" s="15"/>
    </row>
    <row r="541" spans="21:34">
      <c r="U541" t="str">
        <f t="shared" si="21"/>
        <v>Middlesboro ISD, KY</v>
      </c>
      <c r="V541" t="s">
        <v>57</v>
      </c>
      <c r="W541" t="s">
        <v>58</v>
      </c>
      <c r="X541" s="15" t="s">
        <v>1279</v>
      </c>
      <c r="Y541" s="15" t="s">
        <v>1280</v>
      </c>
      <c r="Z541" s="15" t="s">
        <v>1279</v>
      </c>
      <c r="AA541" s="15" t="s">
        <v>1280</v>
      </c>
      <c r="AB541" s="15" t="s">
        <v>3303</v>
      </c>
      <c r="AC541" s="15" t="s">
        <v>3304</v>
      </c>
      <c r="AD541" s="15" t="s">
        <v>3305</v>
      </c>
      <c r="AE541" s="15" t="s">
        <v>371</v>
      </c>
      <c r="AF541" s="15" t="s">
        <v>63</v>
      </c>
      <c r="AG541" s="15" t="s">
        <v>372</v>
      </c>
      <c r="AH541" s="15"/>
    </row>
    <row r="542" spans="21:34">
      <c r="U542" t="str">
        <f t="shared" si="21"/>
        <v>Model Laboratory School, KY</v>
      </c>
      <c r="V542" t="s">
        <v>57</v>
      </c>
      <c r="W542" t="s">
        <v>58</v>
      </c>
      <c r="X542" s="15" t="s">
        <v>1287</v>
      </c>
      <c r="Y542" s="15" t="s">
        <v>1288</v>
      </c>
      <c r="Z542" s="15" t="s">
        <v>1287</v>
      </c>
      <c r="AA542" s="15" t="s">
        <v>1288</v>
      </c>
      <c r="AB542" s="15" t="s">
        <v>1287</v>
      </c>
      <c r="AC542" s="15" t="s">
        <v>1288</v>
      </c>
      <c r="AD542" s="15" t="s">
        <v>1295</v>
      </c>
      <c r="AE542" s="15" t="s">
        <v>1150</v>
      </c>
      <c r="AF542" s="15" t="s">
        <v>63</v>
      </c>
      <c r="AG542" s="15" t="s">
        <v>1151</v>
      </c>
      <c r="AH542" s="15"/>
    </row>
    <row r="543" spans="21:34">
      <c r="U543" t="str">
        <f t="shared" si="21"/>
        <v>Monroe Co SD, KY</v>
      </c>
      <c r="V543" t="s">
        <v>57</v>
      </c>
      <c r="W543" t="s">
        <v>58</v>
      </c>
      <c r="X543" s="15" t="s">
        <v>1296</v>
      </c>
      <c r="Y543" s="15" t="s">
        <v>1297</v>
      </c>
      <c r="Z543" s="15" t="s">
        <v>1296</v>
      </c>
      <c r="AA543" s="15" t="s">
        <v>1297</v>
      </c>
      <c r="AB543" s="15" t="s">
        <v>3306</v>
      </c>
      <c r="AC543" s="15" t="s">
        <v>3307</v>
      </c>
      <c r="AD543" s="15" t="s">
        <v>3308</v>
      </c>
      <c r="AE543" s="15" t="s">
        <v>3309</v>
      </c>
      <c r="AF543" s="15" t="s">
        <v>63</v>
      </c>
      <c r="AG543" s="15" t="s">
        <v>3310</v>
      </c>
      <c r="AH543" s="15"/>
    </row>
    <row r="544" spans="21:34">
      <c r="U544" t="str">
        <f t="shared" si="21"/>
        <v>Monroe Co SD, KY</v>
      </c>
      <c r="V544" t="s">
        <v>57</v>
      </c>
      <c r="W544" t="s">
        <v>58</v>
      </c>
      <c r="X544" s="15" t="s">
        <v>1296</v>
      </c>
      <c r="Y544" s="15" t="s">
        <v>1297</v>
      </c>
      <c r="Z544" s="15" t="s">
        <v>1296</v>
      </c>
      <c r="AA544" s="15" t="s">
        <v>1297</v>
      </c>
      <c r="AB544" s="15" t="s">
        <v>3311</v>
      </c>
      <c r="AC544" s="15" t="s">
        <v>3312</v>
      </c>
      <c r="AD544" s="15" t="s">
        <v>3313</v>
      </c>
      <c r="AE544" s="15" t="s">
        <v>1303</v>
      </c>
      <c r="AF544" s="15" t="s">
        <v>63</v>
      </c>
      <c r="AG544" s="15" t="s">
        <v>1304</v>
      </c>
      <c r="AH544" s="15"/>
    </row>
    <row r="545" spans="21:34">
      <c r="U545" t="str">
        <f t="shared" si="21"/>
        <v>Monroe Co SD, KY</v>
      </c>
      <c r="V545" t="s">
        <v>57</v>
      </c>
      <c r="W545" t="s">
        <v>58</v>
      </c>
      <c r="X545" s="15" t="s">
        <v>1296</v>
      </c>
      <c r="Y545" s="15" t="s">
        <v>1297</v>
      </c>
      <c r="Z545" s="15" t="s">
        <v>1296</v>
      </c>
      <c r="AA545" s="15" t="s">
        <v>1297</v>
      </c>
      <c r="AB545" s="15" t="s">
        <v>3314</v>
      </c>
      <c r="AC545" s="15" t="s">
        <v>3315</v>
      </c>
      <c r="AD545" s="15" t="s">
        <v>3316</v>
      </c>
      <c r="AE545" s="15" t="s">
        <v>1303</v>
      </c>
      <c r="AF545" s="15" t="s">
        <v>63</v>
      </c>
      <c r="AG545" s="15" t="s">
        <v>1304</v>
      </c>
      <c r="AH545" s="15"/>
    </row>
    <row r="546" spans="21:34">
      <c r="U546" t="str">
        <f t="shared" si="21"/>
        <v>Montgomery Co SD, KY</v>
      </c>
      <c r="V546" t="s">
        <v>57</v>
      </c>
      <c r="W546" t="s">
        <v>58</v>
      </c>
      <c r="X546" s="15" t="s">
        <v>1306</v>
      </c>
      <c r="Y546" s="15" t="s">
        <v>1307</v>
      </c>
      <c r="Z546" s="15" t="s">
        <v>1306</v>
      </c>
      <c r="AA546" s="15" t="s">
        <v>1307</v>
      </c>
      <c r="AB546" s="15" t="s">
        <v>3317</v>
      </c>
      <c r="AC546" s="15" t="s">
        <v>3318</v>
      </c>
      <c r="AD546" s="15" t="s">
        <v>3319</v>
      </c>
      <c r="AE546" s="15" t="s">
        <v>1313</v>
      </c>
      <c r="AF546" s="15" t="s">
        <v>63</v>
      </c>
      <c r="AG546" s="15" t="s">
        <v>1314</v>
      </c>
      <c r="AH546" s="15"/>
    </row>
    <row r="547" spans="21:34">
      <c r="U547" t="str">
        <f t="shared" si="21"/>
        <v>Montgomery Co SD, KY</v>
      </c>
      <c r="V547" t="s">
        <v>57</v>
      </c>
      <c r="W547" t="s">
        <v>58</v>
      </c>
      <c r="X547" s="15" t="s">
        <v>1306</v>
      </c>
      <c r="Y547" s="15" t="s">
        <v>1307</v>
      </c>
      <c r="Z547" s="15" t="s">
        <v>1306</v>
      </c>
      <c r="AA547" s="15" t="s">
        <v>1307</v>
      </c>
      <c r="AB547" s="15" t="s">
        <v>3320</v>
      </c>
      <c r="AC547" s="15" t="s">
        <v>3321</v>
      </c>
      <c r="AD547" s="15" t="s">
        <v>3322</v>
      </c>
      <c r="AE547" s="15" t="s">
        <v>1313</v>
      </c>
      <c r="AF547" s="15" t="s">
        <v>63</v>
      </c>
      <c r="AG547" s="15" t="s">
        <v>1314</v>
      </c>
      <c r="AH547" s="15"/>
    </row>
    <row r="548" spans="21:34">
      <c r="U548" t="str">
        <f t="shared" si="21"/>
        <v>Montgomery Co SD, KY</v>
      </c>
      <c r="V548" t="s">
        <v>57</v>
      </c>
      <c r="W548" t="s">
        <v>58</v>
      </c>
      <c r="X548" s="15" t="s">
        <v>1306</v>
      </c>
      <c r="Y548" s="15" t="s">
        <v>1307</v>
      </c>
      <c r="Z548" s="15" t="s">
        <v>1306</v>
      </c>
      <c r="AA548" s="15" t="s">
        <v>1307</v>
      </c>
      <c r="AB548" s="15" t="s">
        <v>3323</v>
      </c>
      <c r="AC548" s="15" t="s">
        <v>3324</v>
      </c>
      <c r="AD548" s="15" t="s">
        <v>3325</v>
      </c>
      <c r="AE548" s="15" t="s">
        <v>1313</v>
      </c>
      <c r="AF548" s="15" t="s">
        <v>63</v>
      </c>
      <c r="AG548" s="15" t="s">
        <v>1314</v>
      </c>
      <c r="AH548" s="15"/>
    </row>
    <row r="549" spans="21:34">
      <c r="U549" t="str">
        <f t="shared" si="21"/>
        <v>Montgomery Co SD, KY</v>
      </c>
      <c r="V549" t="s">
        <v>57</v>
      </c>
      <c r="W549" t="s">
        <v>58</v>
      </c>
      <c r="X549" s="15" t="s">
        <v>1306</v>
      </c>
      <c r="Y549" s="15" t="s">
        <v>1307</v>
      </c>
      <c r="Z549" s="15" t="s">
        <v>1306</v>
      </c>
      <c r="AA549" s="15" t="s">
        <v>1307</v>
      </c>
      <c r="AB549" s="15" t="s">
        <v>3326</v>
      </c>
      <c r="AC549" s="15" t="s">
        <v>3327</v>
      </c>
      <c r="AD549" s="15" t="s">
        <v>3328</v>
      </c>
      <c r="AE549" s="15" t="s">
        <v>1313</v>
      </c>
      <c r="AF549" s="15" t="s">
        <v>63</v>
      </c>
      <c r="AG549" s="15" t="s">
        <v>1314</v>
      </c>
      <c r="AH549" s="15"/>
    </row>
    <row r="550" spans="21:34">
      <c r="U550" t="str">
        <f t="shared" si="21"/>
        <v>Montgomery Co SD, KY</v>
      </c>
      <c r="V550" t="s">
        <v>57</v>
      </c>
      <c r="W550" t="s">
        <v>58</v>
      </c>
      <c r="X550" s="15" t="s">
        <v>1306</v>
      </c>
      <c r="Y550" s="15" t="s">
        <v>1307</v>
      </c>
      <c r="Z550" s="15" t="s">
        <v>1306</v>
      </c>
      <c r="AA550" s="15" t="s">
        <v>1307</v>
      </c>
      <c r="AB550" s="15" t="s">
        <v>3329</v>
      </c>
      <c r="AC550" s="15" t="s">
        <v>3330</v>
      </c>
      <c r="AD550" s="15" t="s">
        <v>3328</v>
      </c>
      <c r="AE550" s="15" t="s">
        <v>1313</v>
      </c>
      <c r="AF550" s="15" t="s">
        <v>63</v>
      </c>
      <c r="AG550" s="15" t="s">
        <v>1314</v>
      </c>
      <c r="AH550" s="15"/>
    </row>
    <row r="551" spans="21:34">
      <c r="U551" t="str">
        <f t="shared" si="21"/>
        <v>Morgan Co SD, KY</v>
      </c>
      <c r="V551" t="s">
        <v>57</v>
      </c>
      <c r="W551" t="s">
        <v>58</v>
      </c>
      <c r="X551" s="15" t="s">
        <v>1315</v>
      </c>
      <c r="Y551" s="15" t="s">
        <v>1316</v>
      </c>
      <c r="Z551" s="15" t="s">
        <v>1315</v>
      </c>
      <c r="AA551" s="15" t="s">
        <v>1316</v>
      </c>
      <c r="AB551" s="15" t="s">
        <v>3331</v>
      </c>
      <c r="AC551" s="15" t="s">
        <v>3332</v>
      </c>
      <c r="AD551" s="15" t="s">
        <v>3333</v>
      </c>
      <c r="AE551" s="15" t="s">
        <v>1322</v>
      </c>
      <c r="AF551" s="15" t="s">
        <v>63</v>
      </c>
      <c r="AG551" s="15" t="s">
        <v>1323</v>
      </c>
      <c r="AH551" s="15"/>
    </row>
    <row r="552" spans="21:34">
      <c r="U552" t="str">
        <f t="shared" si="21"/>
        <v>Morgan Co SD, KY</v>
      </c>
      <c r="V552" t="s">
        <v>57</v>
      </c>
      <c r="W552" t="s">
        <v>58</v>
      </c>
      <c r="X552" s="15" t="s">
        <v>1315</v>
      </c>
      <c r="Y552" s="15" t="s">
        <v>1316</v>
      </c>
      <c r="Z552" s="15" t="s">
        <v>1315</v>
      </c>
      <c r="AA552" s="15" t="s">
        <v>1316</v>
      </c>
      <c r="AB552" s="15" t="s">
        <v>3334</v>
      </c>
      <c r="AC552" s="15" t="s">
        <v>3335</v>
      </c>
      <c r="AD552" s="15" t="s">
        <v>3336</v>
      </c>
      <c r="AE552" s="15" t="s">
        <v>3337</v>
      </c>
      <c r="AF552" s="15" t="s">
        <v>63</v>
      </c>
      <c r="AG552" s="15" t="s">
        <v>3338</v>
      </c>
      <c r="AH552" s="15"/>
    </row>
    <row r="553" spans="21:34">
      <c r="U553" t="str">
        <f t="shared" si="21"/>
        <v>Morgan Co SD, KY</v>
      </c>
      <c r="V553" t="s">
        <v>57</v>
      </c>
      <c r="W553" t="s">
        <v>58</v>
      </c>
      <c r="X553" s="15" t="s">
        <v>1315</v>
      </c>
      <c r="Y553" s="15" t="s">
        <v>1316</v>
      </c>
      <c r="Z553" s="15" t="s">
        <v>1315</v>
      </c>
      <c r="AA553" s="15" t="s">
        <v>1316</v>
      </c>
      <c r="AB553" s="15" t="s">
        <v>3339</v>
      </c>
      <c r="AC553" s="15" t="s">
        <v>3340</v>
      </c>
      <c r="AD553" s="15" t="s">
        <v>3341</v>
      </c>
      <c r="AE553" s="15" t="s">
        <v>1322</v>
      </c>
      <c r="AF553" s="15" t="s">
        <v>63</v>
      </c>
      <c r="AG553" s="15" t="s">
        <v>1323</v>
      </c>
      <c r="AH553" s="15"/>
    </row>
    <row r="554" spans="21:34">
      <c r="U554" t="str">
        <f t="shared" si="21"/>
        <v>Morgan Co SD, KY</v>
      </c>
      <c r="V554" t="s">
        <v>57</v>
      </c>
      <c r="W554" t="s">
        <v>58</v>
      </c>
      <c r="X554" s="15" t="s">
        <v>1315</v>
      </c>
      <c r="Y554" s="15" t="s">
        <v>1316</v>
      </c>
      <c r="Z554" s="15" t="s">
        <v>1315</v>
      </c>
      <c r="AA554" s="15" t="s">
        <v>1316</v>
      </c>
      <c r="AB554" s="15" t="s">
        <v>3342</v>
      </c>
      <c r="AC554" s="15" t="s">
        <v>3343</v>
      </c>
      <c r="AD554" s="15" t="s">
        <v>3344</v>
      </c>
      <c r="AE554" s="15" t="s">
        <v>1322</v>
      </c>
      <c r="AF554" s="15" t="s">
        <v>63</v>
      </c>
      <c r="AG554" s="15" t="s">
        <v>1323</v>
      </c>
      <c r="AH554" s="15"/>
    </row>
    <row r="555" spans="21:34">
      <c r="U555" t="str">
        <f t="shared" si="21"/>
        <v>Muhlenberg Co SD, KY</v>
      </c>
      <c r="V555" t="s">
        <v>57</v>
      </c>
      <c r="W555" t="s">
        <v>58</v>
      </c>
      <c r="X555" s="15" t="s">
        <v>1325</v>
      </c>
      <c r="Y555" s="15" t="s">
        <v>1326</v>
      </c>
      <c r="Z555" s="15" t="s">
        <v>1325</v>
      </c>
      <c r="AA555" s="15" t="s">
        <v>1326</v>
      </c>
      <c r="AB555" s="15" t="s">
        <v>3345</v>
      </c>
      <c r="AC555" s="15" t="s">
        <v>3346</v>
      </c>
      <c r="AD555" s="15" t="s">
        <v>3347</v>
      </c>
      <c r="AE555" s="15" t="s">
        <v>3348</v>
      </c>
      <c r="AF555" s="15" t="s">
        <v>63</v>
      </c>
      <c r="AG555" s="15" t="s">
        <v>3349</v>
      </c>
      <c r="AH555" s="15"/>
    </row>
    <row r="556" spans="21:34">
      <c r="U556" t="str">
        <f t="shared" si="21"/>
        <v>Muhlenberg Co SD, KY</v>
      </c>
      <c r="V556" t="s">
        <v>57</v>
      </c>
      <c r="W556" t="s">
        <v>58</v>
      </c>
      <c r="X556" s="15" t="s">
        <v>1325</v>
      </c>
      <c r="Y556" s="15" t="s">
        <v>1326</v>
      </c>
      <c r="Z556" s="15" t="s">
        <v>1325</v>
      </c>
      <c r="AA556" s="15" t="s">
        <v>1326</v>
      </c>
      <c r="AB556" s="15" t="s">
        <v>3350</v>
      </c>
      <c r="AC556" s="15" t="s">
        <v>3351</v>
      </c>
      <c r="AD556" s="15" t="s">
        <v>3352</v>
      </c>
      <c r="AE556" s="15" t="s">
        <v>3353</v>
      </c>
      <c r="AF556" s="15" t="s">
        <v>63</v>
      </c>
      <c r="AG556" s="15" t="s">
        <v>3354</v>
      </c>
      <c r="AH556" s="15"/>
    </row>
    <row r="557" spans="21:34">
      <c r="U557" t="str">
        <f t="shared" si="21"/>
        <v>Muhlenberg Co SD, KY</v>
      </c>
      <c r="V557" t="s">
        <v>57</v>
      </c>
      <c r="W557" t="s">
        <v>58</v>
      </c>
      <c r="X557" s="15" t="s">
        <v>1325</v>
      </c>
      <c r="Y557" s="15" t="s">
        <v>1326</v>
      </c>
      <c r="Z557" s="15" t="s">
        <v>1325</v>
      </c>
      <c r="AA557" s="15" t="s">
        <v>1326</v>
      </c>
      <c r="AB557" s="15" t="s">
        <v>3355</v>
      </c>
      <c r="AC557" s="15" t="s">
        <v>3356</v>
      </c>
      <c r="AD557" s="15" t="s">
        <v>3357</v>
      </c>
      <c r="AE557" s="15" t="s">
        <v>3358</v>
      </c>
      <c r="AF557" s="15" t="s">
        <v>63</v>
      </c>
      <c r="AG557" s="15" t="s">
        <v>3359</v>
      </c>
      <c r="AH557" s="15"/>
    </row>
    <row r="558" spans="21:34">
      <c r="U558" t="str">
        <f t="shared" si="21"/>
        <v>Muhlenberg Co SD, KY</v>
      </c>
      <c r="V558" t="s">
        <v>57</v>
      </c>
      <c r="W558" t="s">
        <v>58</v>
      </c>
      <c r="X558" s="15" t="s">
        <v>1325</v>
      </c>
      <c r="Y558" s="15" t="s">
        <v>1326</v>
      </c>
      <c r="Z558" s="15" t="s">
        <v>1325</v>
      </c>
      <c r="AA558" s="15" t="s">
        <v>1326</v>
      </c>
      <c r="AB558" s="15" t="s">
        <v>3360</v>
      </c>
      <c r="AC558" s="15" t="s">
        <v>3361</v>
      </c>
      <c r="AD558" s="15" t="s">
        <v>3362</v>
      </c>
      <c r="AE558" s="15" t="s">
        <v>3358</v>
      </c>
      <c r="AF558" s="15" t="s">
        <v>63</v>
      </c>
      <c r="AG558" s="15" t="s">
        <v>3359</v>
      </c>
      <c r="AH558" s="15"/>
    </row>
    <row r="559" spans="21:34">
      <c r="U559" t="str">
        <f t="shared" si="21"/>
        <v>Muhlenberg Co SD, KY</v>
      </c>
      <c r="V559" t="s">
        <v>57</v>
      </c>
      <c r="W559" t="s">
        <v>58</v>
      </c>
      <c r="X559" s="15" t="s">
        <v>1325</v>
      </c>
      <c r="Y559" s="15" t="s">
        <v>1326</v>
      </c>
      <c r="Z559" s="15" t="s">
        <v>1325</v>
      </c>
      <c r="AA559" s="15" t="s">
        <v>1326</v>
      </c>
      <c r="AB559" s="15" t="s">
        <v>3363</v>
      </c>
      <c r="AC559" s="15" t="s">
        <v>3364</v>
      </c>
      <c r="AD559" s="15" t="s">
        <v>3365</v>
      </c>
      <c r="AE559" s="15" t="s">
        <v>3366</v>
      </c>
      <c r="AF559" s="15" t="s">
        <v>63</v>
      </c>
      <c r="AG559" s="15" t="s">
        <v>3367</v>
      </c>
      <c r="AH559" s="15"/>
    </row>
    <row r="560" spans="21:34">
      <c r="U560" t="str">
        <f t="shared" si="21"/>
        <v>Murray ISD, KY</v>
      </c>
      <c r="V560" t="s">
        <v>57</v>
      </c>
      <c r="W560" t="s">
        <v>58</v>
      </c>
      <c r="X560" s="15" t="s">
        <v>1335</v>
      </c>
      <c r="Y560" s="15" t="s">
        <v>1336</v>
      </c>
      <c r="Z560" s="15" t="s">
        <v>1335</v>
      </c>
      <c r="AA560" s="15" t="s">
        <v>1336</v>
      </c>
      <c r="AB560" s="15" t="s">
        <v>3368</v>
      </c>
      <c r="AC560" s="15" t="s">
        <v>3369</v>
      </c>
      <c r="AD560" s="15" t="s">
        <v>3370</v>
      </c>
      <c r="AE560" s="15" t="s">
        <v>341</v>
      </c>
      <c r="AF560" s="15" t="s">
        <v>63</v>
      </c>
      <c r="AG560" s="15" t="s">
        <v>342</v>
      </c>
      <c r="AH560" s="15"/>
    </row>
    <row r="561" spans="21:34">
      <c r="U561" t="str">
        <f t="shared" si="21"/>
        <v>Nelson Co SD, KY</v>
      </c>
      <c r="V561" t="s">
        <v>57</v>
      </c>
      <c r="W561" t="s">
        <v>58</v>
      </c>
      <c r="X561" s="15" t="s">
        <v>1343</v>
      </c>
      <c r="Y561" s="15" t="s">
        <v>1344</v>
      </c>
      <c r="Z561" s="15" t="s">
        <v>1343</v>
      </c>
      <c r="AA561" s="15" t="s">
        <v>1344</v>
      </c>
      <c r="AB561" s="15" t="s">
        <v>3371</v>
      </c>
      <c r="AC561" s="15" t="s">
        <v>3372</v>
      </c>
      <c r="AD561" s="15" t="s">
        <v>3373</v>
      </c>
      <c r="AE561" s="15" t="s">
        <v>3374</v>
      </c>
      <c r="AF561" s="15" t="s">
        <v>63</v>
      </c>
      <c r="AG561" s="15" t="s">
        <v>3375</v>
      </c>
      <c r="AH561" s="15"/>
    </row>
    <row r="562" spans="21:34">
      <c r="U562" t="str">
        <f t="shared" si="21"/>
        <v>Nelson Co SD, KY</v>
      </c>
      <c r="V562" t="s">
        <v>57</v>
      </c>
      <c r="W562" t="s">
        <v>58</v>
      </c>
      <c r="X562" s="15" t="s">
        <v>1343</v>
      </c>
      <c r="Y562" s="15" t="s">
        <v>1344</v>
      </c>
      <c r="Z562" s="15" t="s">
        <v>1343</v>
      </c>
      <c r="AA562" s="15" t="s">
        <v>1344</v>
      </c>
      <c r="AB562" s="15" t="s">
        <v>3376</v>
      </c>
      <c r="AC562" s="15" t="s">
        <v>3377</v>
      </c>
      <c r="AD562" s="15" t="s">
        <v>3378</v>
      </c>
      <c r="AE562" s="15" t="s">
        <v>3379</v>
      </c>
      <c r="AF562" s="15" t="s">
        <v>63</v>
      </c>
      <c r="AG562" s="15" t="s">
        <v>3380</v>
      </c>
      <c r="AH562" s="15"/>
    </row>
    <row r="563" spans="21:34">
      <c r="U563" t="str">
        <f t="shared" si="21"/>
        <v>Nelson Co SD, KY</v>
      </c>
      <c r="V563" t="s">
        <v>57</v>
      </c>
      <c r="W563" t="s">
        <v>58</v>
      </c>
      <c r="X563" s="21" t="s">
        <v>1343</v>
      </c>
      <c r="Y563" t="s">
        <v>1344</v>
      </c>
      <c r="Z563" s="21" t="s">
        <v>1343</v>
      </c>
      <c r="AA563" t="s">
        <v>1344</v>
      </c>
      <c r="AB563" s="15" t="s">
        <v>3381</v>
      </c>
      <c r="AC563" t="s">
        <v>3382</v>
      </c>
      <c r="AD563" t="s">
        <v>3383</v>
      </c>
      <c r="AE563" t="s">
        <v>3384</v>
      </c>
      <c r="AF563" t="s">
        <v>63</v>
      </c>
      <c r="AG563" s="21" t="s">
        <v>3385</v>
      </c>
    </row>
    <row r="564" spans="21:34">
      <c r="U564" t="str">
        <f t="shared" si="21"/>
        <v>Nelson Co SD, KY</v>
      </c>
      <c r="V564" t="s">
        <v>57</v>
      </c>
      <c r="W564" t="s">
        <v>58</v>
      </c>
      <c r="X564" s="15" t="s">
        <v>1343</v>
      </c>
      <c r="Y564" s="15" t="s">
        <v>1344</v>
      </c>
      <c r="Z564" s="15" t="s">
        <v>1343</v>
      </c>
      <c r="AA564" s="15" t="s">
        <v>1344</v>
      </c>
      <c r="AB564" s="15" t="s">
        <v>3386</v>
      </c>
      <c r="AC564" s="15" t="s">
        <v>3387</v>
      </c>
      <c r="AD564" s="15" t="s">
        <v>3388</v>
      </c>
      <c r="AE564" s="15" t="s">
        <v>144</v>
      </c>
      <c r="AF564" s="15" t="s">
        <v>63</v>
      </c>
      <c r="AG564" s="15" t="s">
        <v>145</v>
      </c>
      <c r="AH564" s="15"/>
    </row>
    <row r="565" spans="21:34">
      <c r="U565" t="str">
        <f t="shared" si="21"/>
        <v>Nelson Co SD, KY</v>
      </c>
      <c r="V565" t="s">
        <v>57</v>
      </c>
      <c r="W565" t="s">
        <v>58</v>
      </c>
      <c r="X565" s="15" t="s">
        <v>1343</v>
      </c>
      <c r="Y565" s="15" t="s">
        <v>1344</v>
      </c>
      <c r="Z565" s="15" t="s">
        <v>1343</v>
      </c>
      <c r="AA565" s="15" t="s">
        <v>1344</v>
      </c>
      <c r="AB565" s="15" t="s">
        <v>3389</v>
      </c>
      <c r="AC565" s="15" t="s">
        <v>3390</v>
      </c>
      <c r="AD565" s="15" t="s">
        <v>3391</v>
      </c>
      <c r="AE565" s="15" t="s">
        <v>3392</v>
      </c>
      <c r="AF565" s="15" t="s">
        <v>63</v>
      </c>
      <c r="AG565" s="15" t="s">
        <v>3393</v>
      </c>
      <c r="AH565" s="15"/>
    </row>
    <row r="566" spans="21:34">
      <c r="U566" t="str">
        <f t="shared" si="21"/>
        <v>Newport ISD, KY</v>
      </c>
      <c r="V566" t="s">
        <v>57</v>
      </c>
      <c r="W566" t="s">
        <v>58</v>
      </c>
      <c r="X566" s="15" t="s">
        <v>1351</v>
      </c>
      <c r="Y566" s="15" t="s">
        <v>1352</v>
      </c>
      <c r="Z566" s="15" t="s">
        <v>1351</v>
      </c>
      <c r="AA566" s="15" t="s">
        <v>1352</v>
      </c>
      <c r="AB566" s="15" t="s">
        <v>3394</v>
      </c>
      <c r="AC566" s="15" t="s">
        <v>3395</v>
      </c>
      <c r="AD566" s="15" t="s">
        <v>3396</v>
      </c>
      <c r="AE566" s="15" t="s">
        <v>1358</v>
      </c>
      <c r="AF566" s="15" t="s">
        <v>63</v>
      </c>
      <c r="AG566" s="15" t="s">
        <v>1359</v>
      </c>
      <c r="AH566" s="15"/>
    </row>
    <row r="567" spans="21:34">
      <c r="U567" t="str">
        <f t="shared" si="21"/>
        <v>Nicholas Co SD, KY</v>
      </c>
      <c r="V567" t="s">
        <v>57</v>
      </c>
      <c r="W567" t="s">
        <v>58</v>
      </c>
      <c r="X567" s="15" t="s">
        <v>1361</v>
      </c>
      <c r="Y567" s="15" t="s">
        <v>1362</v>
      </c>
      <c r="Z567" s="15" t="s">
        <v>1361</v>
      </c>
      <c r="AA567" s="15" t="s">
        <v>1362</v>
      </c>
      <c r="AB567" s="15" t="s">
        <v>3397</v>
      </c>
      <c r="AC567" s="15" t="s">
        <v>3398</v>
      </c>
      <c r="AD567" s="15" t="s">
        <v>3399</v>
      </c>
      <c r="AE567" s="15" t="s">
        <v>1367</v>
      </c>
      <c r="AF567" s="15" t="s">
        <v>63</v>
      </c>
      <c r="AG567" s="15" t="s">
        <v>1368</v>
      </c>
      <c r="AH567" s="15"/>
    </row>
    <row r="568" spans="21:34">
      <c r="U568" t="str">
        <f t="shared" si="21"/>
        <v>Ohio Co SD, KY</v>
      </c>
      <c r="V568" t="s">
        <v>57</v>
      </c>
      <c r="W568" t="s">
        <v>58</v>
      </c>
      <c r="X568" s="15" t="s">
        <v>1370</v>
      </c>
      <c r="Y568" s="15" t="s">
        <v>1371</v>
      </c>
      <c r="Z568" s="15" t="s">
        <v>1370</v>
      </c>
      <c r="AA568" s="15" t="s">
        <v>1371</v>
      </c>
      <c r="AB568" s="15" t="s">
        <v>3400</v>
      </c>
      <c r="AC568" s="15" t="s">
        <v>3401</v>
      </c>
      <c r="AD568" s="15" t="s">
        <v>3402</v>
      </c>
      <c r="AE568" s="15" t="s">
        <v>3403</v>
      </c>
      <c r="AF568" s="15" t="s">
        <v>63</v>
      </c>
      <c r="AG568" s="15" t="s">
        <v>3404</v>
      </c>
      <c r="AH568" s="15"/>
    </row>
    <row r="569" spans="21:34">
      <c r="U569" t="str">
        <f t="shared" si="21"/>
        <v>Ohio Co SD, KY</v>
      </c>
      <c r="V569" t="s">
        <v>57</v>
      </c>
      <c r="W569" t="s">
        <v>58</v>
      </c>
      <c r="X569" s="15" t="s">
        <v>1370</v>
      </c>
      <c r="Y569" s="15" t="s">
        <v>1371</v>
      </c>
      <c r="Z569" s="15" t="s">
        <v>1370</v>
      </c>
      <c r="AA569" s="15" t="s">
        <v>1371</v>
      </c>
      <c r="AB569" s="15" t="s">
        <v>3405</v>
      </c>
      <c r="AC569" s="15" t="s">
        <v>3406</v>
      </c>
      <c r="AD569" s="15" t="s">
        <v>3407</v>
      </c>
      <c r="AE569" s="15" t="s">
        <v>3408</v>
      </c>
      <c r="AF569" s="15" t="s">
        <v>63</v>
      </c>
      <c r="AG569" s="15" t="s">
        <v>3409</v>
      </c>
      <c r="AH569" s="15"/>
    </row>
    <row r="570" spans="21:34">
      <c r="U570" t="str">
        <f t="shared" si="21"/>
        <v>Ohio Co SD, KY</v>
      </c>
      <c r="V570" t="s">
        <v>57</v>
      </c>
      <c r="W570" t="s">
        <v>58</v>
      </c>
      <c r="X570" s="15" t="s">
        <v>1370</v>
      </c>
      <c r="Y570" s="15" t="s">
        <v>1371</v>
      </c>
      <c r="Z570" s="15" t="s">
        <v>1370</v>
      </c>
      <c r="AA570" s="15" t="s">
        <v>1371</v>
      </c>
      <c r="AB570" s="15" t="s">
        <v>3410</v>
      </c>
      <c r="AC570" s="15" t="s">
        <v>3411</v>
      </c>
      <c r="AD570" s="15" t="s">
        <v>3412</v>
      </c>
      <c r="AE570" s="15" t="s">
        <v>3413</v>
      </c>
      <c r="AF570" s="15" t="s">
        <v>63</v>
      </c>
      <c r="AG570" s="15" t="s">
        <v>3414</v>
      </c>
      <c r="AH570" s="15"/>
    </row>
    <row r="571" spans="21:34">
      <c r="U571" t="str">
        <f t="shared" si="21"/>
        <v>Ohio Co SD, KY</v>
      </c>
      <c r="V571" t="s">
        <v>57</v>
      </c>
      <c r="W571" t="s">
        <v>58</v>
      </c>
      <c r="X571" s="15" t="s">
        <v>1370</v>
      </c>
      <c r="Y571" s="15" t="s">
        <v>1371</v>
      </c>
      <c r="Z571" s="15" t="s">
        <v>1370</v>
      </c>
      <c r="AA571" s="15" t="s">
        <v>1371</v>
      </c>
      <c r="AB571" s="15" t="s">
        <v>3415</v>
      </c>
      <c r="AC571" s="15" t="s">
        <v>1882</v>
      </c>
      <c r="AD571" s="15" t="s">
        <v>3416</v>
      </c>
      <c r="AE571" s="15" t="s">
        <v>3403</v>
      </c>
      <c r="AF571" s="15" t="s">
        <v>63</v>
      </c>
      <c r="AG571" s="15" t="s">
        <v>3404</v>
      </c>
      <c r="AH571" s="15"/>
    </row>
    <row r="572" spans="21:34">
      <c r="U572" t="str">
        <f t="shared" si="21"/>
        <v>Ohio Co SD, KY</v>
      </c>
      <c r="V572" t="s">
        <v>57</v>
      </c>
      <c r="W572" t="s">
        <v>58</v>
      </c>
      <c r="X572" s="15" t="s">
        <v>1370</v>
      </c>
      <c r="Y572" s="15" t="s">
        <v>1371</v>
      </c>
      <c r="Z572" s="15" t="s">
        <v>1370</v>
      </c>
      <c r="AA572" s="15" t="s">
        <v>1371</v>
      </c>
      <c r="AB572" s="15" t="s">
        <v>3417</v>
      </c>
      <c r="AC572" s="15" t="s">
        <v>3418</v>
      </c>
      <c r="AD572" s="15" t="s">
        <v>3419</v>
      </c>
      <c r="AE572" s="15" t="s">
        <v>1377</v>
      </c>
      <c r="AF572" s="15" t="s">
        <v>63</v>
      </c>
      <c r="AG572" s="15" t="s">
        <v>1378</v>
      </c>
      <c r="AH572" s="15"/>
    </row>
    <row r="573" spans="21:34">
      <c r="U573" t="str">
        <f t="shared" si="21"/>
        <v>Ohio Co SD, KY</v>
      </c>
      <c r="V573" t="s">
        <v>57</v>
      </c>
      <c r="W573" t="s">
        <v>58</v>
      </c>
      <c r="X573" s="15" t="s">
        <v>1370</v>
      </c>
      <c r="Y573" s="15" t="s">
        <v>1371</v>
      </c>
      <c r="Z573" s="15" t="s">
        <v>1370</v>
      </c>
      <c r="AA573" s="15" t="s">
        <v>1371</v>
      </c>
      <c r="AB573" s="15" t="s">
        <v>3420</v>
      </c>
      <c r="AC573" s="15" t="s">
        <v>3421</v>
      </c>
      <c r="AD573" s="15" t="s">
        <v>3422</v>
      </c>
      <c r="AE573" s="15" t="s">
        <v>3423</v>
      </c>
      <c r="AF573" s="15" t="s">
        <v>63</v>
      </c>
      <c r="AG573" s="15" t="s">
        <v>3424</v>
      </c>
      <c r="AH573" s="15"/>
    </row>
    <row r="574" spans="21:34">
      <c r="U574" t="str">
        <f t="shared" si="21"/>
        <v>Oldham Co SD, KY</v>
      </c>
      <c r="V574" t="s">
        <v>57</v>
      </c>
      <c r="W574" t="s">
        <v>58</v>
      </c>
      <c r="X574" s="15" t="s">
        <v>1379</v>
      </c>
      <c r="Y574" s="15" t="s">
        <v>1380</v>
      </c>
      <c r="Z574" s="15" t="s">
        <v>1379</v>
      </c>
      <c r="AA574" s="15" t="s">
        <v>1380</v>
      </c>
      <c r="AB574" s="15" t="s">
        <v>3425</v>
      </c>
      <c r="AC574" s="15" t="s">
        <v>3426</v>
      </c>
      <c r="AD574" s="15" t="s">
        <v>3427</v>
      </c>
      <c r="AE574" s="15" t="s">
        <v>3428</v>
      </c>
      <c r="AF574" s="15" t="s">
        <v>63</v>
      </c>
      <c r="AG574" s="15" t="s">
        <v>3429</v>
      </c>
      <c r="AH574" s="15"/>
    </row>
    <row r="575" spans="21:34">
      <c r="U575" t="str">
        <f t="shared" si="21"/>
        <v>Oldham Co SD, KY</v>
      </c>
      <c r="V575" t="s">
        <v>57</v>
      </c>
      <c r="W575" t="s">
        <v>58</v>
      </c>
      <c r="X575" s="15" t="s">
        <v>1379</v>
      </c>
      <c r="Y575" s="15" t="s">
        <v>1380</v>
      </c>
      <c r="Z575" s="15" t="s">
        <v>1379</v>
      </c>
      <c r="AA575" s="15" t="s">
        <v>1380</v>
      </c>
      <c r="AB575" s="15" t="s">
        <v>3430</v>
      </c>
      <c r="AC575" s="15" t="s">
        <v>3431</v>
      </c>
      <c r="AD575" s="15" t="s">
        <v>3432</v>
      </c>
      <c r="AE575" s="15" t="s">
        <v>1387</v>
      </c>
      <c r="AF575" s="15" t="s">
        <v>63</v>
      </c>
      <c r="AG575" s="15" t="s">
        <v>1388</v>
      </c>
      <c r="AH575" s="15"/>
    </row>
    <row r="576" spans="21:34">
      <c r="U576" t="str">
        <f t="shared" si="21"/>
        <v>Oldham Co SD, KY</v>
      </c>
      <c r="V576" t="s">
        <v>57</v>
      </c>
      <c r="W576" t="s">
        <v>58</v>
      </c>
      <c r="X576" s="15" t="s">
        <v>1379</v>
      </c>
      <c r="Y576" s="15" t="s">
        <v>1380</v>
      </c>
      <c r="Z576" s="15" t="s">
        <v>1379</v>
      </c>
      <c r="AA576" s="15" t="s">
        <v>1380</v>
      </c>
      <c r="AB576" s="15" t="s">
        <v>3433</v>
      </c>
      <c r="AC576" s="15" t="s">
        <v>3434</v>
      </c>
      <c r="AD576" s="15" t="s">
        <v>3435</v>
      </c>
      <c r="AE576" s="15" t="s">
        <v>1387</v>
      </c>
      <c r="AF576" s="15" t="s">
        <v>63</v>
      </c>
      <c r="AG576" s="15" t="s">
        <v>1388</v>
      </c>
      <c r="AH576" s="15"/>
    </row>
    <row r="577" spans="21:34">
      <c r="U577" t="str">
        <f t="shared" si="21"/>
        <v>Oldham Co SD, KY</v>
      </c>
      <c r="V577" t="s">
        <v>57</v>
      </c>
      <c r="W577" t="s">
        <v>58</v>
      </c>
      <c r="X577" s="15" t="s">
        <v>1379</v>
      </c>
      <c r="Y577" s="15" t="s">
        <v>1380</v>
      </c>
      <c r="Z577" s="15" t="s">
        <v>1379</v>
      </c>
      <c r="AA577" s="15" t="s">
        <v>1380</v>
      </c>
      <c r="AB577" s="15" t="s">
        <v>3436</v>
      </c>
      <c r="AC577" s="15" t="s">
        <v>3437</v>
      </c>
      <c r="AD577" s="15" t="s">
        <v>3438</v>
      </c>
      <c r="AE577" s="15" t="s">
        <v>1387</v>
      </c>
      <c r="AF577" s="15" t="s">
        <v>63</v>
      </c>
      <c r="AG577" s="15" t="s">
        <v>1388</v>
      </c>
      <c r="AH577" s="15"/>
    </row>
    <row r="578" spans="21:34">
      <c r="U578" t="str">
        <f t="shared" si="21"/>
        <v>Oldham Co SD, KY</v>
      </c>
      <c r="V578" t="s">
        <v>57</v>
      </c>
      <c r="W578" t="s">
        <v>58</v>
      </c>
      <c r="X578" s="15" t="s">
        <v>1379</v>
      </c>
      <c r="Y578" s="15" t="s">
        <v>1380</v>
      </c>
      <c r="Z578" s="15" t="s">
        <v>1379</v>
      </c>
      <c r="AA578" s="15" t="s">
        <v>1380</v>
      </c>
      <c r="AB578" s="15" t="s">
        <v>3439</v>
      </c>
      <c r="AC578" s="15" t="s">
        <v>3440</v>
      </c>
      <c r="AD578" s="15" t="s">
        <v>3441</v>
      </c>
      <c r="AE578" s="15" t="s">
        <v>2726</v>
      </c>
      <c r="AF578" s="15" t="s">
        <v>63</v>
      </c>
      <c r="AG578" s="15" t="s">
        <v>2727</v>
      </c>
      <c r="AH578" s="15"/>
    </row>
    <row r="579" spans="21:34">
      <c r="U579" t="str">
        <f t="shared" si="21"/>
        <v>Oldham Co SD, KY</v>
      </c>
      <c r="V579" t="s">
        <v>57</v>
      </c>
      <c r="W579" t="s">
        <v>58</v>
      </c>
      <c r="X579" s="15" t="s">
        <v>1379</v>
      </c>
      <c r="Y579" s="15" t="s">
        <v>1380</v>
      </c>
      <c r="Z579" s="15" t="s">
        <v>1379</v>
      </c>
      <c r="AA579" s="15" t="s">
        <v>1380</v>
      </c>
      <c r="AB579" s="15" t="s">
        <v>3442</v>
      </c>
      <c r="AC579" s="15" t="s">
        <v>3443</v>
      </c>
      <c r="AD579" s="15" t="s">
        <v>3444</v>
      </c>
      <c r="AE579" s="15" t="s">
        <v>3445</v>
      </c>
      <c r="AF579" s="15" t="s">
        <v>63</v>
      </c>
      <c r="AG579" s="15" t="s">
        <v>3446</v>
      </c>
      <c r="AH579" s="15"/>
    </row>
    <row r="580" spans="21:34">
      <c r="U580" t="str">
        <f t="shared" si="21"/>
        <v>Oldham Co SD, KY</v>
      </c>
      <c r="V580" t="s">
        <v>57</v>
      </c>
      <c r="W580" t="s">
        <v>58</v>
      </c>
      <c r="X580" s="15" t="s">
        <v>1379</v>
      </c>
      <c r="Y580" s="15" t="s">
        <v>1380</v>
      </c>
      <c r="Z580" s="15" t="s">
        <v>1379</v>
      </c>
      <c r="AA580" s="15" t="s">
        <v>1380</v>
      </c>
      <c r="AB580" s="15" t="s">
        <v>3447</v>
      </c>
      <c r="AC580" s="15" t="s">
        <v>3448</v>
      </c>
      <c r="AD580" s="15" t="s">
        <v>3449</v>
      </c>
      <c r="AE580" s="15" t="s">
        <v>1387</v>
      </c>
      <c r="AF580" s="15" t="s">
        <v>63</v>
      </c>
      <c r="AG580" s="15" t="s">
        <v>1388</v>
      </c>
      <c r="AH580" s="15"/>
    </row>
    <row r="581" spans="21:34">
      <c r="U581" t="str">
        <f t="shared" ref="U581:U644" si="22">Y581&amp;", KY"</f>
        <v>Oldham Co SD, KY</v>
      </c>
      <c r="V581" t="s">
        <v>57</v>
      </c>
      <c r="W581" t="s">
        <v>58</v>
      </c>
      <c r="X581" s="15" t="s">
        <v>1379</v>
      </c>
      <c r="Y581" s="15" t="s">
        <v>1380</v>
      </c>
      <c r="Z581" s="15" t="s">
        <v>1379</v>
      </c>
      <c r="AA581" s="15" t="s">
        <v>1380</v>
      </c>
      <c r="AB581" s="15" t="s">
        <v>3450</v>
      </c>
      <c r="AC581" s="15" t="s">
        <v>3451</v>
      </c>
      <c r="AD581" s="26" t="s">
        <v>3452</v>
      </c>
      <c r="AE581" s="15" t="s">
        <v>3453</v>
      </c>
      <c r="AF581" s="15" t="s">
        <v>63</v>
      </c>
      <c r="AG581" s="15" t="s">
        <v>3454</v>
      </c>
      <c r="AH581" s="15"/>
    </row>
    <row r="582" spans="21:34">
      <c r="U582" t="str">
        <f t="shared" si="22"/>
        <v>Oldham Co SD, KY</v>
      </c>
      <c r="V582" t="s">
        <v>57</v>
      </c>
      <c r="W582" t="s">
        <v>58</v>
      </c>
      <c r="X582" s="15" t="s">
        <v>1379</v>
      </c>
      <c r="Y582" s="15" t="s">
        <v>1380</v>
      </c>
      <c r="Z582" s="15" t="s">
        <v>1379</v>
      </c>
      <c r="AA582" s="15" t="s">
        <v>1380</v>
      </c>
      <c r="AB582" s="15" t="s">
        <v>3455</v>
      </c>
      <c r="AC582" s="15" t="s">
        <v>3456</v>
      </c>
      <c r="AD582" s="15" t="s">
        <v>3457</v>
      </c>
      <c r="AE582" s="15" t="s">
        <v>1387</v>
      </c>
      <c r="AF582" s="15" t="s">
        <v>63</v>
      </c>
      <c r="AG582" s="15" t="s">
        <v>1388</v>
      </c>
      <c r="AH582" s="15"/>
    </row>
    <row r="583" spans="21:34">
      <c r="U583" t="str">
        <f t="shared" si="22"/>
        <v>Owen Co SD, KY</v>
      </c>
      <c r="V583" t="s">
        <v>57</v>
      </c>
      <c r="W583" t="s">
        <v>58</v>
      </c>
      <c r="X583" s="15" t="s">
        <v>1390</v>
      </c>
      <c r="Y583" s="15" t="s">
        <v>1391</v>
      </c>
      <c r="Z583" s="15" t="s">
        <v>1390</v>
      </c>
      <c r="AA583" s="15" t="s">
        <v>1391</v>
      </c>
      <c r="AB583" s="15" t="s">
        <v>3458</v>
      </c>
      <c r="AC583" s="15" t="s">
        <v>3459</v>
      </c>
      <c r="AD583" s="15" t="s">
        <v>3460</v>
      </c>
      <c r="AE583" s="15" t="s">
        <v>1397</v>
      </c>
      <c r="AF583" s="15" t="s">
        <v>63</v>
      </c>
      <c r="AG583" s="15" t="s">
        <v>1398</v>
      </c>
      <c r="AH583" s="15"/>
    </row>
    <row r="584" spans="21:34">
      <c r="U584" t="str">
        <f t="shared" si="22"/>
        <v>Owen Co SD, KY</v>
      </c>
      <c r="V584" t="s">
        <v>57</v>
      </c>
      <c r="W584" t="s">
        <v>58</v>
      </c>
      <c r="X584" s="15" t="s">
        <v>1390</v>
      </c>
      <c r="Y584" s="15" t="s">
        <v>1391</v>
      </c>
      <c r="Z584" s="15" t="s">
        <v>1390</v>
      </c>
      <c r="AA584" s="15" t="s">
        <v>1391</v>
      </c>
      <c r="AB584" s="15"/>
      <c r="AC584" s="15" t="s">
        <v>3461</v>
      </c>
      <c r="AD584" s="15" t="s">
        <v>3462</v>
      </c>
      <c r="AE584" s="15" t="s">
        <v>1397</v>
      </c>
      <c r="AF584" s="15" t="s">
        <v>63</v>
      </c>
      <c r="AG584" s="15">
        <v>40359</v>
      </c>
      <c r="AH584" s="15"/>
    </row>
    <row r="585" spans="21:34">
      <c r="U585" t="str">
        <f t="shared" si="22"/>
        <v>Owensboro ISD, KY</v>
      </c>
      <c r="V585" t="s">
        <v>57</v>
      </c>
      <c r="W585" t="s">
        <v>58</v>
      </c>
      <c r="X585" s="15" t="s">
        <v>1400</v>
      </c>
      <c r="Y585" s="15" t="s">
        <v>1401</v>
      </c>
      <c r="Z585" s="15" t="s">
        <v>1400</v>
      </c>
      <c r="AA585" s="15" t="s">
        <v>1401</v>
      </c>
      <c r="AB585" s="15" t="s">
        <v>3463</v>
      </c>
      <c r="AC585" s="15" t="s">
        <v>3464</v>
      </c>
      <c r="AD585" s="15" t="s">
        <v>3465</v>
      </c>
      <c r="AE585" s="15" t="s">
        <v>530</v>
      </c>
      <c r="AF585" s="15" t="s">
        <v>63</v>
      </c>
      <c r="AG585" s="15" t="s">
        <v>531</v>
      </c>
      <c r="AH585" s="15"/>
    </row>
    <row r="586" spans="21:34">
      <c r="U586" t="str">
        <f t="shared" si="22"/>
        <v>Owensboro ISD, KY</v>
      </c>
      <c r="V586" t="s">
        <v>57</v>
      </c>
      <c r="W586" t="s">
        <v>58</v>
      </c>
      <c r="X586" s="15" t="s">
        <v>1400</v>
      </c>
      <c r="Y586" s="15" t="s">
        <v>1401</v>
      </c>
      <c r="Z586" s="15" t="s">
        <v>1400</v>
      </c>
      <c r="AA586" s="15" t="s">
        <v>1401</v>
      </c>
      <c r="AB586" s="15" t="s">
        <v>3466</v>
      </c>
      <c r="AC586" s="15" t="s">
        <v>3467</v>
      </c>
      <c r="AD586" s="15" t="s">
        <v>3468</v>
      </c>
      <c r="AE586" s="15" t="s">
        <v>530</v>
      </c>
      <c r="AF586" s="15" t="s">
        <v>63</v>
      </c>
      <c r="AG586" s="15" t="s">
        <v>1408</v>
      </c>
      <c r="AH586" s="15"/>
    </row>
    <row r="587" spans="21:34">
      <c r="U587" t="str">
        <f t="shared" si="22"/>
        <v>Owensboro ISD, KY</v>
      </c>
      <c r="V587" t="s">
        <v>57</v>
      </c>
      <c r="W587" t="s">
        <v>58</v>
      </c>
      <c r="X587" s="15" t="s">
        <v>1400</v>
      </c>
      <c r="Y587" s="15" t="s">
        <v>1401</v>
      </c>
      <c r="Z587" s="15" t="s">
        <v>1400</v>
      </c>
      <c r="AA587" s="15" t="s">
        <v>1401</v>
      </c>
      <c r="AB587" s="15" t="s">
        <v>3469</v>
      </c>
      <c r="AC587" s="15" t="s">
        <v>3470</v>
      </c>
      <c r="AD587" s="15" t="s">
        <v>3471</v>
      </c>
      <c r="AE587" s="15" t="s">
        <v>530</v>
      </c>
      <c r="AF587" s="15" t="s">
        <v>63</v>
      </c>
      <c r="AG587" s="15" t="s">
        <v>1408</v>
      </c>
      <c r="AH587" s="15"/>
    </row>
    <row r="588" spans="21:34">
      <c r="U588" t="str">
        <f t="shared" si="22"/>
        <v>Owensboro ISD, KY</v>
      </c>
      <c r="V588" t="s">
        <v>57</v>
      </c>
      <c r="W588" t="s">
        <v>58</v>
      </c>
      <c r="X588" s="15" t="s">
        <v>1400</v>
      </c>
      <c r="Y588" s="15" t="s">
        <v>1401</v>
      </c>
      <c r="Z588" s="15" t="s">
        <v>1400</v>
      </c>
      <c r="AA588" s="15" t="s">
        <v>1401</v>
      </c>
      <c r="AB588" s="15" t="s">
        <v>3472</v>
      </c>
      <c r="AC588" s="15" t="s">
        <v>3473</v>
      </c>
      <c r="AD588" s="15" t="s">
        <v>3474</v>
      </c>
      <c r="AE588" s="15" t="s">
        <v>530</v>
      </c>
      <c r="AF588" s="15" t="s">
        <v>63</v>
      </c>
      <c r="AG588" s="15" t="s">
        <v>531</v>
      </c>
      <c r="AH588" s="15"/>
    </row>
    <row r="589" spans="21:34">
      <c r="U589" t="str">
        <f t="shared" si="22"/>
        <v>Owensboro ISD, KY</v>
      </c>
      <c r="V589" t="s">
        <v>57</v>
      </c>
      <c r="W589" t="s">
        <v>58</v>
      </c>
      <c r="X589" s="15" t="s">
        <v>1400</v>
      </c>
      <c r="Y589" s="15" t="s">
        <v>1401</v>
      </c>
      <c r="Z589" s="15" t="s">
        <v>1400</v>
      </c>
      <c r="AA589" s="15" t="s">
        <v>1401</v>
      </c>
      <c r="AB589" s="15" t="s">
        <v>3475</v>
      </c>
      <c r="AC589" s="15" t="s">
        <v>3476</v>
      </c>
      <c r="AD589" s="15" t="s">
        <v>3477</v>
      </c>
      <c r="AE589" s="15" t="s">
        <v>530</v>
      </c>
      <c r="AF589" s="15" t="s">
        <v>63</v>
      </c>
      <c r="AG589" s="15" t="s">
        <v>1408</v>
      </c>
      <c r="AH589" s="15"/>
    </row>
    <row r="590" spans="21:34">
      <c r="U590" t="str">
        <f t="shared" si="22"/>
        <v>Owsley Co SD, KY</v>
      </c>
      <c r="V590" t="s">
        <v>57</v>
      </c>
      <c r="W590" t="s">
        <v>58</v>
      </c>
      <c r="X590" s="15" t="s">
        <v>1410</v>
      </c>
      <c r="Y590" s="15" t="s">
        <v>1411</v>
      </c>
      <c r="Z590" s="15" t="s">
        <v>1410</v>
      </c>
      <c r="AA590" s="15" t="s">
        <v>1411</v>
      </c>
      <c r="AB590" s="15" t="s">
        <v>3478</v>
      </c>
      <c r="AC590" s="15" t="s">
        <v>3479</v>
      </c>
      <c r="AD590" s="15" t="s">
        <v>3480</v>
      </c>
      <c r="AE590" s="15" t="s">
        <v>726</v>
      </c>
      <c r="AF590" s="15" t="s">
        <v>63</v>
      </c>
      <c r="AG590" s="15" t="s">
        <v>727</v>
      </c>
      <c r="AH590" s="15"/>
    </row>
    <row r="591" spans="21:34">
      <c r="U591" t="str">
        <f t="shared" si="22"/>
        <v>Paducah ISD, KY</v>
      </c>
      <c r="V591" t="s">
        <v>57</v>
      </c>
      <c r="W591" t="s">
        <v>58</v>
      </c>
      <c r="X591" s="15" t="s">
        <v>1419</v>
      </c>
      <c r="Y591" s="15" t="s">
        <v>1420</v>
      </c>
      <c r="Z591" s="15" t="s">
        <v>1419</v>
      </c>
      <c r="AA591" s="15" t="s">
        <v>1420</v>
      </c>
      <c r="AB591" s="15" t="s">
        <v>3481</v>
      </c>
      <c r="AC591" s="15" t="s">
        <v>3482</v>
      </c>
      <c r="AD591" t="s">
        <v>3483</v>
      </c>
      <c r="AE591" s="15" t="s">
        <v>1213</v>
      </c>
      <c r="AF591" s="15" t="s">
        <v>63</v>
      </c>
      <c r="AG591" s="15" t="s">
        <v>3240</v>
      </c>
    </row>
    <row r="592" spans="21:34">
      <c r="U592" t="str">
        <f t="shared" si="22"/>
        <v>Paducah ISD, KY</v>
      </c>
      <c r="V592" t="s">
        <v>57</v>
      </c>
      <c r="W592" t="s">
        <v>58</v>
      </c>
      <c r="X592" s="15" t="s">
        <v>1419</v>
      </c>
      <c r="Y592" s="15" t="s">
        <v>1420</v>
      </c>
      <c r="Z592" s="15" t="s">
        <v>1419</v>
      </c>
      <c r="AA592" s="15" t="s">
        <v>1420</v>
      </c>
      <c r="AB592" s="15" t="s">
        <v>3484</v>
      </c>
      <c r="AC592" s="15" t="s">
        <v>3485</v>
      </c>
      <c r="AD592" s="15" t="s">
        <v>3486</v>
      </c>
      <c r="AE592" s="15" t="s">
        <v>1213</v>
      </c>
      <c r="AF592" s="15" t="s">
        <v>63</v>
      </c>
      <c r="AG592" s="15" t="s">
        <v>3240</v>
      </c>
      <c r="AH592" s="15"/>
    </row>
    <row r="593" spans="21:34">
      <c r="U593" t="str">
        <f t="shared" si="22"/>
        <v>Paducah ISD, KY</v>
      </c>
      <c r="V593" t="s">
        <v>57</v>
      </c>
      <c r="W593" t="s">
        <v>58</v>
      </c>
      <c r="X593" s="15" t="s">
        <v>1419</v>
      </c>
      <c r="Y593" s="15" t="s">
        <v>1420</v>
      </c>
      <c r="Z593" s="15" t="s">
        <v>1419</v>
      </c>
      <c r="AA593" s="15" t="s">
        <v>1420</v>
      </c>
      <c r="AB593" s="15" t="s">
        <v>3487</v>
      </c>
      <c r="AC593" s="15" t="s">
        <v>3488</v>
      </c>
      <c r="AD593" s="15" t="s">
        <v>3489</v>
      </c>
      <c r="AE593" s="15" t="s">
        <v>1213</v>
      </c>
      <c r="AF593" s="15" t="s">
        <v>63</v>
      </c>
      <c r="AG593" s="15" t="s">
        <v>1214</v>
      </c>
      <c r="AH593" s="15"/>
    </row>
    <row r="594" spans="21:34">
      <c r="U594" t="str">
        <f t="shared" si="22"/>
        <v>Paintsville ISD, KY</v>
      </c>
      <c r="V594" t="s">
        <v>57</v>
      </c>
      <c r="W594" t="s">
        <v>58</v>
      </c>
      <c r="X594" s="15" t="s">
        <v>1427</v>
      </c>
      <c r="Y594" s="15" t="s">
        <v>1428</v>
      </c>
      <c r="Z594" s="15" t="s">
        <v>1427</v>
      </c>
      <c r="AA594" s="15" t="s">
        <v>1428</v>
      </c>
      <c r="AB594" s="15" t="s">
        <v>3490</v>
      </c>
      <c r="AC594" s="15" t="s">
        <v>3491</v>
      </c>
      <c r="AD594" s="15" t="s">
        <v>3492</v>
      </c>
      <c r="AE594" s="15" t="s">
        <v>982</v>
      </c>
      <c r="AF594" s="15" t="s">
        <v>63</v>
      </c>
      <c r="AG594" s="15" t="s">
        <v>983</v>
      </c>
      <c r="AH594" s="15"/>
    </row>
    <row r="595" spans="21:34">
      <c r="U595" t="str">
        <f t="shared" si="22"/>
        <v>Paris ISD, KY</v>
      </c>
      <c r="V595" t="s">
        <v>57</v>
      </c>
      <c r="W595" t="s">
        <v>58</v>
      </c>
      <c r="X595" s="15" t="s">
        <v>1434</v>
      </c>
      <c r="Y595" s="15" t="s">
        <v>1435</v>
      </c>
      <c r="Z595" s="15" t="s">
        <v>1434</v>
      </c>
      <c r="AA595" s="15" t="s">
        <v>1435</v>
      </c>
      <c r="AB595" s="15" t="s">
        <v>3493</v>
      </c>
      <c r="AC595" s="15" t="s">
        <v>3494</v>
      </c>
      <c r="AD595" s="15" t="s">
        <v>3495</v>
      </c>
      <c r="AE595" s="15" t="s">
        <v>225</v>
      </c>
      <c r="AF595" s="15" t="s">
        <v>63</v>
      </c>
      <c r="AG595" s="15" t="s">
        <v>226</v>
      </c>
      <c r="AH595" s="15"/>
    </row>
    <row r="596" spans="21:34">
      <c r="U596" t="str">
        <f t="shared" si="22"/>
        <v>Pendleton Co SD, KY</v>
      </c>
      <c r="V596" t="s">
        <v>57</v>
      </c>
      <c r="W596" t="s">
        <v>58</v>
      </c>
      <c r="X596" s="15" t="s">
        <v>1442</v>
      </c>
      <c r="Y596" s="15" t="s">
        <v>1443</v>
      </c>
      <c r="Z596" s="15" t="s">
        <v>1442</v>
      </c>
      <c r="AA596" s="15" t="s">
        <v>1443</v>
      </c>
      <c r="AB596" s="15" t="s">
        <v>3496</v>
      </c>
      <c r="AC596" s="15" t="s">
        <v>1857</v>
      </c>
      <c r="AD596" s="15" t="s">
        <v>3497</v>
      </c>
      <c r="AE596" s="15" t="s">
        <v>3498</v>
      </c>
      <c r="AF596" s="15" t="s">
        <v>63</v>
      </c>
      <c r="AG596" s="15" t="s">
        <v>3499</v>
      </c>
      <c r="AH596" s="15"/>
    </row>
    <row r="597" spans="21:34">
      <c r="U597" t="str">
        <f t="shared" si="22"/>
        <v>Pendleton Co SD, KY</v>
      </c>
      <c r="V597" t="s">
        <v>57</v>
      </c>
      <c r="W597" t="s">
        <v>58</v>
      </c>
      <c r="X597" s="15" t="s">
        <v>1442</v>
      </c>
      <c r="Y597" s="15" t="s">
        <v>1443</v>
      </c>
      <c r="Z597" s="15" t="s">
        <v>1442</v>
      </c>
      <c r="AA597" s="15" t="s">
        <v>1443</v>
      </c>
      <c r="AB597" s="15" t="s">
        <v>3500</v>
      </c>
      <c r="AC597" s="15" t="s">
        <v>1882</v>
      </c>
      <c r="AD597" s="15" t="s">
        <v>3501</v>
      </c>
      <c r="AE597" s="15" t="s">
        <v>1449</v>
      </c>
      <c r="AF597" s="15" t="s">
        <v>63</v>
      </c>
      <c r="AG597" s="15" t="s">
        <v>1450</v>
      </c>
      <c r="AH597" s="15"/>
    </row>
    <row r="598" spans="21:34">
      <c r="U598" t="str">
        <f t="shared" si="22"/>
        <v>Perry Co SD, KY</v>
      </c>
      <c r="V598" t="s">
        <v>57</v>
      </c>
      <c r="W598" t="s">
        <v>58</v>
      </c>
      <c r="X598" s="15" t="s">
        <v>1452</v>
      </c>
      <c r="Y598" s="15" t="s">
        <v>1453</v>
      </c>
      <c r="Z598" s="15" t="s">
        <v>1452</v>
      </c>
      <c r="AA598" s="15" t="s">
        <v>1453</v>
      </c>
      <c r="AB598" s="15" t="s">
        <v>3502</v>
      </c>
      <c r="AC598" s="15" t="s">
        <v>3503</v>
      </c>
      <c r="AD598" s="15" t="s">
        <v>3504</v>
      </c>
      <c r="AE598" s="15" t="s">
        <v>3505</v>
      </c>
      <c r="AF598" s="15" t="s">
        <v>63</v>
      </c>
      <c r="AG598" s="15" t="s">
        <v>3506</v>
      </c>
      <c r="AH598" s="15"/>
    </row>
    <row r="599" spans="21:34">
      <c r="U599" t="str">
        <f t="shared" si="22"/>
        <v>Perry Co SD, KY</v>
      </c>
      <c r="V599" t="s">
        <v>57</v>
      </c>
      <c r="W599" t="s">
        <v>58</v>
      </c>
      <c r="X599" s="15" t="s">
        <v>1452</v>
      </c>
      <c r="Y599" s="15" t="s">
        <v>1453</v>
      </c>
      <c r="Z599" s="15" t="s">
        <v>1452</v>
      </c>
      <c r="AA599" s="15" t="s">
        <v>1453</v>
      </c>
      <c r="AB599" s="15" t="s">
        <v>3507</v>
      </c>
      <c r="AC599" s="15" t="s">
        <v>3508</v>
      </c>
      <c r="AD599" s="15" t="s">
        <v>3509</v>
      </c>
      <c r="AE599" s="15" t="s">
        <v>887</v>
      </c>
      <c r="AF599" s="15" t="s">
        <v>63</v>
      </c>
      <c r="AG599" s="15" t="s">
        <v>888</v>
      </c>
      <c r="AH599" s="15"/>
    </row>
    <row r="600" spans="21:34">
      <c r="U600" t="str">
        <f t="shared" si="22"/>
        <v>Perry Co SD, KY</v>
      </c>
      <c r="V600" t="s">
        <v>57</v>
      </c>
      <c r="W600" t="s">
        <v>58</v>
      </c>
      <c r="X600" s="15" t="s">
        <v>1452</v>
      </c>
      <c r="Y600" s="15" t="s">
        <v>1453</v>
      </c>
      <c r="Z600" s="15" t="s">
        <v>1452</v>
      </c>
      <c r="AA600" s="15" t="s">
        <v>1453</v>
      </c>
      <c r="AB600" s="15" t="s">
        <v>3510</v>
      </c>
      <c r="AC600" s="15" t="s">
        <v>3511</v>
      </c>
      <c r="AD600" s="15" t="s">
        <v>3512</v>
      </c>
      <c r="AE600" s="15" t="s">
        <v>3513</v>
      </c>
      <c r="AF600" s="15" t="s">
        <v>63</v>
      </c>
      <c r="AG600" s="15" t="s">
        <v>3514</v>
      </c>
      <c r="AH600" s="15"/>
    </row>
    <row r="601" spans="21:34">
      <c r="U601" t="str">
        <f t="shared" si="22"/>
        <v>Perry Co SD, KY</v>
      </c>
      <c r="V601" t="s">
        <v>57</v>
      </c>
      <c r="W601" t="s">
        <v>58</v>
      </c>
      <c r="X601" s="15" t="s">
        <v>1452</v>
      </c>
      <c r="Y601" s="15" t="s">
        <v>1453</v>
      </c>
      <c r="Z601" s="15" t="s">
        <v>1452</v>
      </c>
      <c r="AA601" s="15" t="s">
        <v>1453</v>
      </c>
      <c r="AB601" s="15" t="s">
        <v>3515</v>
      </c>
      <c r="AC601" s="15" t="s">
        <v>3516</v>
      </c>
      <c r="AD601" s="15" t="s">
        <v>3517</v>
      </c>
      <c r="AE601" s="15" t="s">
        <v>3518</v>
      </c>
      <c r="AF601" s="15" t="s">
        <v>63</v>
      </c>
      <c r="AG601" s="15" t="s">
        <v>3519</v>
      </c>
      <c r="AH601" s="15"/>
    </row>
    <row r="602" spans="21:34">
      <c r="U602" t="str">
        <f t="shared" si="22"/>
        <v>Perry Co SD, KY</v>
      </c>
      <c r="V602" t="s">
        <v>57</v>
      </c>
      <c r="W602" t="s">
        <v>58</v>
      </c>
      <c r="X602" s="15" t="s">
        <v>1452</v>
      </c>
      <c r="Y602" s="15" t="s">
        <v>1453</v>
      </c>
      <c r="Z602" s="15" t="s">
        <v>1452</v>
      </c>
      <c r="AA602" s="15" t="s">
        <v>1453</v>
      </c>
      <c r="AB602" s="15" t="s">
        <v>3520</v>
      </c>
      <c r="AC602" s="15" t="s">
        <v>3521</v>
      </c>
      <c r="AD602" s="15" t="s">
        <v>3522</v>
      </c>
      <c r="AE602" s="15" t="s">
        <v>887</v>
      </c>
      <c r="AF602" s="15" t="s">
        <v>63</v>
      </c>
      <c r="AG602" s="15" t="s">
        <v>888</v>
      </c>
      <c r="AH602" s="15"/>
    </row>
    <row r="603" spans="21:34">
      <c r="U603" t="str">
        <f t="shared" si="22"/>
        <v>Perry Co SD, KY</v>
      </c>
      <c r="V603" t="s">
        <v>57</v>
      </c>
      <c r="W603" t="s">
        <v>58</v>
      </c>
      <c r="X603" s="15" t="s">
        <v>1452</v>
      </c>
      <c r="Y603" s="15" t="s">
        <v>1453</v>
      </c>
      <c r="Z603" s="15" t="s">
        <v>1452</v>
      </c>
      <c r="AA603" s="15" t="s">
        <v>1453</v>
      </c>
      <c r="AB603" s="15" t="s">
        <v>3523</v>
      </c>
      <c r="AC603" s="15" t="s">
        <v>3524</v>
      </c>
      <c r="AD603" s="15" t="s">
        <v>3525</v>
      </c>
      <c r="AE603" s="15" t="s">
        <v>3526</v>
      </c>
      <c r="AF603" s="15" t="s">
        <v>63</v>
      </c>
      <c r="AG603" s="15" t="s">
        <v>3527</v>
      </c>
      <c r="AH603" s="15"/>
    </row>
    <row r="604" spans="21:34">
      <c r="U604" t="str">
        <f t="shared" si="22"/>
        <v>Perry Co SD, KY</v>
      </c>
      <c r="V604" t="s">
        <v>57</v>
      </c>
      <c r="W604" t="s">
        <v>58</v>
      </c>
      <c r="X604" s="15" t="s">
        <v>1452</v>
      </c>
      <c r="Y604" s="15" t="s">
        <v>1453</v>
      </c>
      <c r="Z604" s="15" t="s">
        <v>1452</v>
      </c>
      <c r="AA604" s="15" t="s">
        <v>1453</v>
      </c>
      <c r="AB604" s="15" t="s">
        <v>3528</v>
      </c>
      <c r="AC604" s="15" t="s">
        <v>3529</v>
      </c>
      <c r="AD604" s="15" t="s">
        <v>3530</v>
      </c>
      <c r="AE604" s="15" t="s">
        <v>887</v>
      </c>
      <c r="AF604" s="15" t="s">
        <v>63</v>
      </c>
      <c r="AG604" s="15" t="s">
        <v>888</v>
      </c>
      <c r="AH604" s="15"/>
    </row>
    <row r="605" spans="21:34">
      <c r="U605" t="str">
        <f t="shared" si="22"/>
        <v>Pike Co SD, KY</v>
      </c>
      <c r="V605" t="s">
        <v>57</v>
      </c>
      <c r="W605" t="s">
        <v>58</v>
      </c>
      <c r="X605" s="15" t="s">
        <v>1460</v>
      </c>
      <c r="Y605" s="15" t="s">
        <v>1461</v>
      </c>
      <c r="Z605" s="15" t="s">
        <v>1460</v>
      </c>
      <c r="AA605" s="15" t="s">
        <v>1461</v>
      </c>
      <c r="AB605" s="15" t="s">
        <v>3531</v>
      </c>
      <c r="AC605" s="15" t="s">
        <v>3532</v>
      </c>
      <c r="AD605" s="15" t="s">
        <v>3533</v>
      </c>
      <c r="AE605" s="15" t="s">
        <v>3534</v>
      </c>
      <c r="AF605" s="15" t="s">
        <v>63</v>
      </c>
      <c r="AG605" s="15" t="s">
        <v>3535</v>
      </c>
      <c r="AH605" s="15"/>
    </row>
    <row r="606" spans="21:34">
      <c r="U606" t="str">
        <f t="shared" si="22"/>
        <v>Pike Co SD, KY</v>
      </c>
      <c r="V606" t="s">
        <v>57</v>
      </c>
      <c r="W606" t="s">
        <v>58</v>
      </c>
      <c r="X606" s="15" t="s">
        <v>1460</v>
      </c>
      <c r="Y606" s="15" t="s">
        <v>1461</v>
      </c>
      <c r="Z606" s="15" t="s">
        <v>1460</v>
      </c>
      <c r="AA606" s="15" t="s">
        <v>1461</v>
      </c>
      <c r="AB606" s="15" t="s">
        <v>3536</v>
      </c>
      <c r="AC606" s="15" t="s">
        <v>3537</v>
      </c>
      <c r="AD606" s="15" t="s">
        <v>3538</v>
      </c>
      <c r="AE606" s="15" t="s">
        <v>3539</v>
      </c>
      <c r="AF606" s="15" t="s">
        <v>63</v>
      </c>
      <c r="AG606" s="15" t="s">
        <v>3540</v>
      </c>
      <c r="AH606" s="15"/>
    </row>
    <row r="607" spans="21:34">
      <c r="U607" t="str">
        <f t="shared" si="22"/>
        <v>Pike Co SD, KY</v>
      </c>
      <c r="V607" t="s">
        <v>57</v>
      </c>
      <c r="W607" t="s">
        <v>58</v>
      </c>
      <c r="X607" s="15" t="s">
        <v>1460</v>
      </c>
      <c r="Y607" s="15" t="s">
        <v>1461</v>
      </c>
      <c r="Z607" s="15" t="s">
        <v>1460</v>
      </c>
      <c r="AA607" s="15" t="s">
        <v>1461</v>
      </c>
      <c r="AB607" s="15" t="s">
        <v>3541</v>
      </c>
      <c r="AC607" s="15" t="s">
        <v>3542</v>
      </c>
      <c r="AD607" s="15" t="s">
        <v>3543</v>
      </c>
      <c r="AE607" s="15" t="s">
        <v>3544</v>
      </c>
      <c r="AF607" s="15" t="s">
        <v>63</v>
      </c>
      <c r="AG607" s="15" t="s">
        <v>3545</v>
      </c>
      <c r="AH607" s="15"/>
    </row>
    <row r="608" spans="21:34">
      <c r="U608" t="str">
        <f t="shared" si="22"/>
        <v>Pike Co SD, KY</v>
      </c>
      <c r="V608" t="s">
        <v>57</v>
      </c>
      <c r="W608" t="s">
        <v>58</v>
      </c>
      <c r="X608" s="15" t="s">
        <v>1460</v>
      </c>
      <c r="Y608" s="15" t="s">
        <v>1461</v>
      </c>
      <c r="Z608" s="15" t="s">
        <v>1460</v>
      </c>
      <c r="AA608" s="15" t="s">
        <v>1461</v>
      </c>
      <c r="AB608" s="15" t="s">
        <v>3546</v>
      </c>
      <c r="AC608" s="15" t="s">
        <v>3547</v>
      </c>
      <c r="AD608" s="15" t="s">
        <v>3548</v>
      </c>
      <c r="AE608" s="15" t="s">
        <v>3549</v>
      </c>
      <c r="AF608" s="15" t="s">
        <v>63</v>
      </c>
      <c r="AG608" s="15" t="s">
        <v>3550</v>
      </c>
      <c r="AH608" s="15"/>
    </row>
    <row r="609" spans="21:34">
      <c r="U609" t="str">
        <f t="shared" si="22"/>
        <v>Pike Co SD, KY</v>
      </c>
      <c r="V609" t="s">
        <v>57</v>
      </c>
      <c r="W609" t="s">
        <v>58</v>
      </c>
      <c r="X609" s="15" t="s">
        <v>1460</v>
      </c>
      <c r="Y609" s="15" t="s">
        <v>1461</v>
      </c>
      <c r="Z609" s="15" t="s">
        <v>1460</v>
      </c>
      <c r="AA609" s="15" t="s">
        <v>1461</v>
      </c>
      <c r="AB609" s="15" t="s">
        <v>3551</v>
      </c>
      <c r="AC609" s="15" t="s">
        <v>3552</v>
      </c>
      <c r="AD609" s="15" t="s">
        <v>3553</v>
      </c>
      <c r="AE609" s="15" t="s">
        <v>3554</v>
      </c>
      <c r="AF609" s="15" t="s">
        <v>63</v>
      </c>
      <c r="AG609" s="15" t="s">
        <v>3555</v>
      </c>
      <c r="AH609" s="15"/>
    </row>
    <row r="610" spans="21:34">
      <c r="U610" t="str">
        <f t="shared" si="22"/>
        <v>Pike Co SD, KY</v>
      </c>
      <c r="V610" t="s">
        <v>57</v>
      </c>
      <c r="W610" t="s">
        <v>58</v>
      </c>
      <c r="X610" s="15" t="s">
        <v>1460</v>
      </c>
      <c r="Y610" s="15" t="s">
        <v>1461</v>
      </c>
      <c r="Z610" s="15" t="s">
        <v>1460</v>
      </c>
      <c r="AA610" s="15" t="s">
        <v>1461</v>
      </c>
      <c r="AB610" s="15" t="s">
        <v>3556</v>
      </c>
      <c r="AC610" s="15" t="s">
        <v>3557</v>
      </c>
      <c r="AD610" s="15" t="s">
        <v>3558</v>
      </c>
      <c r="AE610" s="15" t="s">
        <v>1467</v>
      </c>
      <c r="AF610" s="15" t="s">
        <v>63</v>
      </c>
      <c r="AG610" s="15" t="s">
        <v>1468</v>
      </c>
      <c r="AH610" s="15"/>
    </row>
    <row r="611" spans="21:34">
      <c r="U611" t="str">
        <f t="shared" si="22"/>
        <v>Pike Co SD, KY</v>
      </c>
      <c r="V611" t="s">
        <v>57</v>
      </c>
      <c r="W611" t="s">
        <v>58</v>
      </c>
      <c r="X611" s="15" t="s">
        <v>1460</v>
      </c>
      <c r="Y611" s="15" t="s">
        <v>1461</v>
      </c>
      <c r="Z611" s="15" t="s">
        <v>1460</v>
      </c>
      <c r="AA611" s="15" t="s">
        <v>1461</v>
      </c>
      <c r="AB611" s="15" t="s">
        <v>3559</v>
      </c>
      <c r="AC611" s="15" t="s">
        <v>3560</v>
      </c>
      <c r="AD611" s="15" t="s">
        <v>3561</v>
      </c>
      <c r="AE611" s="15" t="s">
        <v>3562</v>
      </c>
      <c r="AF611" s="15" t="s">
        <v>63</v>
      </c>
      <c r="AG611" s="15" t="s">
        <v>3563</v>
      </c>
      <c r="AH611" s="15"/>
    </row>
    <row r="612" spans="21:34">
      <c r="U612" t="str">
        <f t="shared" si="22"/>
        <v>Pike Co SD, KY</v>
      </c>
      <c r="V612" t="s">
        <v>57</v>
      </c>
      <c r="W612" t="s">
        <v>58</v>
      </c>
      <c r="X612" s="15" t="s">
        <v>1460</v>
      </c>
      <c r="Y612" s="15" t="s">
        <v>1461</v>
      </c>
      <c r="Z612" s="15" t="s">
        <v>1460</v>
      </c>
      <c r="AA612" s="15" t="s">
        <v>1461</v>
      </c>
      <c r="AB612" s="15" t="s">
        <v>3564</v>
      </c>
      <c r="AC612" s="15" t="s">
        <v>3565</v>
      </c>
      <c r="AD612" s="15" t="s">
        <v>3566</v>
      </c>
      <c r="AE612" s="15" t="s">
        <v>1467</v>
      </c>
      <c r="AF612" s="15" t="s">
        <v>63</v>
      </c>
      <c r="AG612" s="15" t="s">
        <v>1468</v>
      </c>
      <c r="AH612" s="15"/>
    </row>
    <row r="613" spans="21:34">
      <c r="U613" t="str">
        <f t="shared" si="22"/>
        <v>Pike Co SD, KY</v>
      </c>
      <c r="V613" t="s">
        <v>57</v>
      </c>
      <c r="W613" t="s">
        <v>58</v>
      </c>
      <c r="X613" s="15" t="s">
        <v>1460</v>
      </c>
      <c r="Y613" s="15" t="s">
        <v>1461</v>
      </c>
      <c r="Z613" s="15" t="s">
        <v>1460</v>
      </c>
      <c r="AA613" s="15" t="s">
        <v>1461</v>
      </c>
      <c r="AB613" s="15" t="s">
        <v>3567</v>
      </c>
      <c r="AC613" s="15" t="s">
        <v>3568</v>
      </c>
      <c r="AD613" t="s">
        <v>3569</v>
      </c>
      <c r="AE613" s="15" t="s">
        <v>1467</v>
      </c>
      <c r="AF613" s="15" t="s">
        <v>63</v>
      </c>
      <c r="AG613" s="15" t="s">
        <v>1468</v>
      </c>
    </row>
    <row r="614" spans="21:34">
      <c r="U614" t="str">
        <f t="shared" si="22"/>
        <v>Pike Co SD, KY</v>
      </c>
      <c r="V614" t="s">
        <v>57</v>
      </c>
      <c r="W614" t="s">
        <v>58</v>
      </c>
      <c r="X614" s="15" t="s">
        <v>1460</v>
      </c>
      <c r="Y614" s="15" t="s">
        <v>1461</v>
      </c>
      <c r="Z614" s="15" t="s">
        <v>1460</v>
      </c>
      <c r="AA614" s="15" t="s">
        <v>1461</v>
      </c>
      <c r="AB614" s="15" t="s">
        <v>3570</v>
      </c>
      <c r="AC614" s="15" t="s">
        <v>3571</v>
      </c>
      <c r="AD614" s="15" t="s">
        <v>3572</v>
      </c>
      <c r="AE614" s="15" t="s">
        <v>3573</v>
      </c>
      <c r="AF614" s="15" t="s">
        <v>63</v>
      </c>
      <c r="AG614" s="15" t="s">
        <v>3574</v>
      </c>
      <c r="AH614" s="15"/>
    </row>
    <row r="615" spans="21:34">
      <c r="U615" t="str">
        <f t="shared" si="22"/>
        <v>Pike Co SD, KY</v>
      </c>
      <c r="V615" t="s">
        <v>57</v>
      </c>
      <c r="W615" t="s">
        <v>58</v>
      </c>
      <c r="X615" s="15" t="s">
        <v>1460</v>
      </c>
      <c r="Y615" s="15" t="s">
        <v>1461</v>
      </c>
      <c r="Z615" s="15" t="s">
        <v>1460</v>
      </c>
      <c r="AA615" s="15" t="s">
        <v>1461</v>
      </c>
      <c r="AB615" s="15" t="s">
        <v>3575</v>
      </c>
      <c r="AC615" s="15" t="s">
        <v>3576</v>
      </c>
      <c r="AD615" s="15" t="s">
        <v>3577</v>
      </c>
      <c r="AE615" s="15" t="s">
        <v>1467</v>
      </c>
      <c r="AF615" s="15" t="s">
        <v>63</v>
      </c>
      <c r="AG615" s="15" t="s">
        <v>1468</v>
      </c>
      <c r="AH615" s="15"/>
    </row>
    <row r="616" spans="21:34">
      <c r="U616" t="str">
        <f t="shared" si="22"/>
        <v>Pike Co SD, KY</v>
      </c>
      <c r="V616" t="s">
        <v>57</v>
      </c>
      <c r="W616" t="s">
        <v>58</v>
      </c>
      <c r="X616" s="15" t="s">
        <v>1460</v>
      </c>
      <c r="Y616" s="15" t="s">
        <v>1461</v>
      </c>
      <c r="Z616" s="15" t="s">
        <v>1460</v>
      </c>
      <c r="AA616" s="15" t="s">
        <v>1461</v>
      </c>
      <c r="AB616" s="15" t="s">
        <v>3578</v>
      </c>
      <c r="AC616" s="15" t="s">
        <v>3579</v>
      </c>
      <c r="AD616" s="15" t="s">
        <v>3580</v>
      </c>
      <c r="AE616" s="15" t="s">
        <v>1467</v>
      </c>
      <c r="AF616" s="15" t="s">
        <v>63</v>
      </c>
      <c r="AG616" s="15" t="s">
        <v>1468</v>
      </c>
      <c r="AH616" s="15"/>
    </row>
    <row r="617" spans="21:34">
      <c r="U617" t="str">
        <f t="shared" si="22"/>
        <v>Pikeville ISD, KY</v>
      </c>
      <c r="V617" t="s">
        <v>57</v>
      </c>
      <c r="W617" t="s">
        <v>58</v>
      </c>
      <c r="X617" s="15" t="s">
        <v>1470</v>
      </c>
      <c r="Y617" s="15" t="s">
        <v>1471</v>
      </c>
      <c r="Z617" s="15" t="s">
        <v>1470</v>
      </c>
      <c r="AA617" s="15" t="s">
        <v>1471</v>
      </c>
      <c r="AB617" s="15" t="s">
        <v>3581</v>
      </c>
      <c r="AC617" s="15" t="s">
        <v>3582</v>
      </c>
      <c r="AD617" s="15" t="s">
        <v>3583</v>
      </c>
      <c r="AE617" s="15" t="s">
        <v>1467</v>
      </c>
      <c r="AF617" s="15" t="s">
        <v>63</v>
      </c>
      <c r="AG617" s="15" t="s">
        <v>1468</v>
      </c>
      <c r="AH617" s="15"/>
    </row>
    <row r="618" spans="21:34">
      <c r="U618" t="str">
        <f t="shared" si="22"/>
        <v>Pineville ISD, KY</v>
      </c>
      <c r="V618" t="s">
        <v>57</v>
      </c>
      <c r="W618" t="s">
        <v>58</v>
      </c>
      <c r="X618" s="15" t="s">
        <v>1478</v>
      </c>
      <c r="Y618" s="15" t="s">
        <v>1479</v>
      </c>
      <c r="Z618" s="15" t="s">
        <v>1478</v>
      </c>
      <c r="AA618" s="15" t="s">
        <v>1479</v>
      </c>
      <c r="AB618" s="15" t="s">
        <v>3584</v>
      </c>
      <c r="AC618" s="15" t="s">
        <v>3585</v>
      </c>
      <c r="AD618" s="15" t="s">
        <v>1484</v>
      </c>
      <c r="AE618" s="15" t="s">
        <v>184</v>
      </c>
      <c r="AF618" s="15" t="s">
        <v>63</v>
      </c>
      <c r="AG618" s="15" t="s">
        <v>185</v>
      </c>
      <c r="AH618" s="15"/>
    </row>
    <row r="619" spans="21:34">
      <c r="U619" t="str">
        <f t="shared" si="22"/>
        <v>Powell Co SD, KY</v>
      </c>
      <c r="V619" t="s">
        <v>57</v>
      </c>
      <c r="W619" t="s">
        <v>58</v>
      </c>
      <c r="X619" s="15" t="s">
        <v>1486</v>
      </c>
      <c r="Y619" s="15" t="s">
        <v>1487</v>
      </c>
      <c r="Z619" s="15" t="s">
        <v>1486</v>
      </c>
      <c r="AA619" s="15" t="s">
        <v>1487</v>
      </c>
      <c r="AB619" s="15" t="s">
        <v>3586</v>
      </c>
      <c r="AC619" s="15" t="s">
        <v>2467</v>
      </c>
      <c r="AD619" s="15" t="s">
        <v>3587</v>
      </c>
      <c r="AE619" s="15" t="s">
        <v>1493</v>
      </c>
      <c r="AF619" s="15" t="s">
        <v>63</v>
      </c>
      <c r="AG619" s="15" t="s">
        <v>1494</v>
      </c>
      <c r="AH619" s="15"/>
    </row>
    <row r="620" spans="21:34">
      <c r="U620" t="str">
        <f t="shared" si="22"/>
        <v>Powell Co SD, KY</v>
      </c>
      <c r="V620" t="s">
        <v>57</v>
      </c>
      <c r="W620" t="s">
        <v>58</v>
      </c>
      <c r="X620" s="15" t="s">
        <v>1486</v>
      </c>
      <c r="Y620" s="15" t="s">
        <v>1487</v>
      </c>
      <c r="Z620" s="15" t="s">
        <v>1486</v>
      </c>
      <c r="AA620" s="15" t="s">
        <v>1487</v>
      </c>
      <c r="AB620" s="15" t="s">
        <v>3588</v>
      </c>
      <c r="AC620" s="15" t="s">
        <v>3589</v>
      </c>
      <c r="AD620" s="15" t="s">
        <v>3590</v>
      </c>
      <c r="AE620" s="15" t="s">
        <v>3591</v>
      </c>
      <c r="AF620" s="15" t="s">
        <v>63</v>
      </c>
      <c r="AG620" s="15" t="s">
        <v>3592</v>
      </c>
      <c r="AH620" s="15"/>
    </row>
    <row r="621" spans="21:34">
      <c r="U621" t="str">
        <f t="shared" si="22"/>
        <v>Powell Co SD, KY</v>
      </c>
      <c r="V621" t="s">
        <v>57</v>
      </c>
      <c r="W621" t="s">
        <v>58</v>
      </c>
      <c r="X621" s="15" t="s">
        <v>1486</v>
      </c>
      <c r="Y621" s="15" t="s">
        <v>1487</v>
      </c>
      <c r="Z621" s="15" t="s">
        <v>1486</v>
      </c>
      <c r="AA621" s="15" t="s">
        <v>1487</v>
      </c>
      <c r="AB621" s="15" t="s">
        <v>3593</v>
      </c>
      <c r="AC621" s="15" t="s">
        <v>3594</v>
      </c>
      <c r="AD621" s="15" t="s">
        <v>3595</v>
      </c>
      <c r="AE621" s="15" t="s">
        <v>1493</v>
      </c>
      <c r="AF621" s="15" t="s">
        <v>63</v>
      </c>
      <c r="AG621" s="15" t="s">
        <v>1494</v>
      </c>
      <c r="AH621" s="15"/>
    </row>
    <row r="622" spans="21:34">
      <c r="U622" t="str">
        <f t="shared" si="22"/>
        <v>Pulaski Co Schools, KY</v>
      </c>
      <c r="V622" t="s">
        <v>57</v>
      </c>
      <c r="W622" t="s">
        <v>58</v>
      </c>
      <c r="X622" s="15" t="s">
        <v>1495</v>
      </c>
      <c r="Y622" s="15" t="s">
        <v>1496</v>
      </c>
      <c r="Z622" s="15" t="s">
        <v>1495</v>
      </c>
      <c r="AA622" s="15" t="s">
        <v>1496</v>
      </c>
      <c r="AB622" s="15" t="s">
        <v>3596</v>
      </c>
      <c r="AC622" s="15" t="s">
        <v>3597</v>
      </c>
      <c r="AD622" s="15" t="s">
        <v>3598</v>
      </c>
      <c r="AE622" s="15" t="s">
        <v>3599</v>
      </c>
      <c r="AF622" s="15" t="s">
        <v>63</v>
      </c>
      <c r="AG622" s="15" t="s">
        <v>3600</v>
      </c>
      <c r="AH622" s="15"/>
    </row>
    <row r="623" spans="21:34">
      <c r="U623" t="str">
        <f t="shared" si="22"/>
        <v>Pulaski Co Schools, KY</v>
      </c>
      <c r="V623" t="s">
        <v>57</v>
      </c>
      <c r="W623" t="s">
        <v>58</v>
      </c>
      <c r="X623" s="15" t="s">
        <v>1495</v>
      </c>
      <c r="Y623" s="15" t="s">
        <v>1496</v>
      </c>
      <c r="Z623" s="15" t="s">
        <v>1495</v>
      </c>
      <c r="AA623" s="15" t="s">
        <v>1496</v>
      </c>
      <c r="AB623" s="15" t="s">
        <v>3601</v>
      </c>
      <c r="AC623" s="15" t="s">
        <v>3602</v>
      </c>
      <c r="AD623" s="15" t="s">
        <v>3603</v>
      </c>
      <c r="AE623" s="15" t="s">
        <v>3604</v>
      </c>
      <c r="AF623" s="15" t="s">
        <v>63</v>
      </c>
      <c r="AG623" s="15" t="s">
        <v>3605</v>
      </c>
      <c r="AH623" s="15"/>
    </row>
    <row r="624" spans="21:34">
      <c r="U624" t="str">
        <f t="shared" si="22"/>
        <v>Pulaski Co Schools, KY</v>
      </c>
      <c r="V624" t="s">
        <v>57</v>
      </c>
      <c r="W624" t="s">
        <v>58</v>
      </c>
      <c r="X624" s="15" t="s">
        <v>1495</v>
      </c>
      <c r="Y624" s="15" t="s">
        <v>1496</v>
      </c>
      <c r="Z624" s="15" t="s">
        <v>1495</v>
      </c>
      <c r="AA624" s="15" t="s">
        <v>1496</v>
      </c>
      <c r="AB624" s="15" t="s">
        <v>3606</v>
      </c>
      <c r="AC624" s="15" t="s">
        <v>3607</v>
      </c>
      <c r="AD624" t="s">
        <v>3608</v>
      </c>
      <c r="AE624" s="15" t="s">
        <v>3609</v>
      </c>
      <c r="AF624" s="15" t="s">
        <v>63</v>
      </c>
      <c r="AG624" s="15" t="s">
        <v>3610</v>
      </c>
      <c r="AH624" s="22"/>
    </row>
    <row r="625" spans="21:34">
      <c r="U625" t="str">
        <f t="shared" si="22"/>
        <v>Pulaski Co Schools, KY</v>
      </c>
      <c r="V625" t="s">
        <v>57</v>
      </c>
      <c r="W625" t="s">
        <v>58</v>
      </c>
      <c r="X625" s="15" t="s">
        <v>1495</v>
      </c>
      <c r="Y625" s="15" t="s">
        <v>1496</v>
      </c>
      <c r="Z625" s="15" t="s">
        <v>1495</v>
      </c>
      <c r="AA625" s="15" t="s">
        <v>1496</v>
      </c>
      <c r="AB625" s="15" t="s">
        <v>3611</v>
      </c>
      <c r="AC625" s="15" t="s">
        <v>1857</v>
      </c>
      <c r="AD625" s="15" t="s">
        <v>3612</v>
      </c>
      <c r="AE625" s="15" t="s">
        <v>1502</v>
      </c>
      <c r="AF625" s="15" t="s">
        <v>63</v>
      </c>
      <c r="AG625" s="15" t="s">
        <v>1503</v>
      </c>
      <c r="AH625" s="15"/>
    </row>
    <row r="626" spans="21:34">
      <c r="U626" t="str">
        <f t="shared" si="22"/>
        <v>Pulaski Co Schools, KY</v>
      </c>
      <c r="V626" t="s">
        <v>57</v>
      </c>
      <c r="W626" t="s">
        <v>58</v>
      </c>
      <c r="X626" s="15" t="s">
        <v>1495</v>
      </c>
      <c r="Y626" s="15" t="s">
        <v>1496</v>
      </c>
      <c r="Z626" s="15" t="s">
        <v>1495</v>
      </c>
      <c r="AA626" s="15" t="s">
        <v>1496</v>
      </c>
      <c r="AB626" s="15" t="s">
        <v>3613</v>
      </c>
      <c r="AC626" s="15" t="s">
        <v>3614</v>
      </c>
      <c r="AD626" s="15" t="s">
        <v>3615</v>
      </c>
      <c r="AE626" s="15" t="s">
        <v>1502</v>
      </c>
      <c r="AF626" s="15" t="s">
        <v>63</v>
      </c>
      <c r="AG626" s="15" t="s">
        <v>1503</v>
      </c>
      <c r="AH626" s="15"/>
    </row>
    <row r="627" spans="21:34">
      <c r="U627" t="str">
        <f t="shared" si="22"/>
        <v>Pulaski Co Schools, KY</v>
      </c>
      <c r="V627" t="s">
        <v>57</v>
      </c>
      <c r="W627" t="s">
        <v>58</v>
      </c>
      <c r="X627" s="15" t="s">
        <v>1495</v>
      </c>
      <c r="Y627" s="15" t="s">
        <v>1496</v>
      </c>
      <c r="Z627" s="15" t="s">
        <v>1495</v>
      </c>
      <c r="AA627" s="15" t="s">
        <v>1496</v>
      </c>
      <c r="AB627" s="15" t="s">
        <v>3616</v>
      </c>
      <c r="AC627" s="15" t="s">
        <v>3617</v>
      </c>
      <c r="AD627" t="s">
        <v>3618</v>
      </c>
      <c r="AE627" s="15" t="s">
        <v>1502</v>
      </c>
      <c r="AF627" s="15" t="s">
        <v>63</v>
      </c>
      <c r="AG627" s="15" t="s">
        <v>1503</v>
      </c>
      <c r="AH627" s="15"/>
    </row>
    <row r="628" spans="21:34">
      <c r="U628" t="str">
        <f t="shared" si="22"/>
        <v>Pulaski Co Schools, KY</v>
      </c>
      <c r="V628" t="s">
        <v>57</v>
      </c>
      <c r="W628" t="s">
        <v>58</v>
      </c>
      <c r="X628" s="15" t="s">
        <v>1495</v>
      </c>
      <c r="Y628" s="15" t="s">
        <v>1496</v>
      </c>
      <c r="Z628" s="15" t="s">
        <v>1495</v>
      </c>
      <c r="AA628" s="15" t="s">
        <v>1496</v>
      </c>
      <c r="AB628" s="15" t="s">
        <v>3619</v>
      </c>
      <c r="AC628" s="15" t="s">
        <v>3620</v>
      </c>
      <c r="AD628" s="15" t="s">
        <v>3621</v>
      </c>
      <c r="AE628" s="15" t="s">
        <v>1502</v>
      </c>
      <c r="AF628" s="15" t="s">
        <v>63</v>
      </c>
      <c r="AG628" s="15" t="s">
        <v>1503</v>
      </c>
      <c r="AH628" s="15"/>
    </row>
    <row r="629" spans="21:34">
      <c r="U629" t="str">
        <f t="shared" si="22"/>
        <v>Pulaski Co Schools, KY</v>
      </c>
      <c r="V629" t="s">
        <v>57</v>
      </c>
      <c r="W629" t="s">
        <v>58</v>
      </c>
      <c r="X629" s="15" t="s">
        <v>1495</v>
      </c>
      <c r="Y629" s="15" t="s">
        <v>1496</v>
      </c>
      <c r="Z629" s="15" t="s">
        <v>1495</v>
      </c>
      <c r="AA629" s="15" t="s">
        <v>1496</v>
      </c>
      <c r="AB629" s="15" t="s">
        <v>3622</v>
      </c>
      <c r="AC629" s="15" t="s">
        <v>1882</v>
      </c>
      <c r="AD629" s="15" t="s">
        <v>3623</v>
      </c>
      <c r="AE629" s="15" t="s">
        <v>1502</v>
      </c>
      <c r="AF629" s="15" t="s">
        <v>63</v>
      </c>
      <c r="AG629" s="15" t="s">
        <v>1623</v>
      </c>
      <c r="AH629" s="15"/>
    </row>
    <row r="630" spans="21:34">
      <c r="U630" t="str">
        <f t="shared" si="22"/>
        <v>Raceland-Worthington ISD, KY</v>
      </c>
      <c r="V630" t="s">
        <v>57</v>
      </c>
      <c r="W630" t="s">
        <v>58</v>
      </c>
      <c r="X630" s="15" t="s">
        <v>1504</v>
      </c>
      <c r="Y630" s="15" t="s">
        <v>1505</v>
      </c>
      <c r="Z630" s="15" t="s">
        <v>1504</v>
      </c>
      <c r="AA630" s="15" t="s">
        <v>1505</v>
      </c>
      <c r="AB630" s="15" t="s">
        <v>3624</v>
      </c>
      <c r="AC630" s="15" t="s">
        <v>3625</v>
      </c>
      <c r="AD630" s="15" t="s">
        <v>3626</v>
      </c>
      <c r="AE630" s="15" t="s">
        <v>1511</v>
      </c>
      <c r="AF630" s="15" t="s">
        <v>63</v>
      </c>
      <c r="AG630" s="15" t="s">
        <v>1512</v>
      </c>
      <c r="AH630" s="15"/>
    </row>
    <row r="631" spans="21:34">
      <c r="U631" t="str">
        <f t="shared" si="22"/>
        <v>Robertson Co SD, KY</v>
      </c>
      <c r="V631" t="s">
        <v>57</v>
      </c>
      <c r="W631" t="s">
        <v>58</v>
      </c>
      <c r="X631" s="15" t="s">
        <v>1514</v>
      </c>
      <c r="Y631" s="15" t="s">
        <v>1515</v>
      </c>
      <c r="Z631" s="15" t="s">
        <v>1514</v>
      </c>
      <c r="AA631" s="15" t="s">
        <v>1515</v>
      </c>
      <c r="AB631" s="15" t="s">
        <v>3627</v>
      </c>
      <c r="AC631" s="15" t="s">
        <v>3628</v>
      </c>
      <c r="AD631" s="26" t="s">
        <v>3629</v>
      </c>
      <c r="AE631" s="15" t="s">
        <v>1520</v>
      </c>
      <c r="AF631" s="15" t="s">
        <v>63</v>
      </c>
      <c r="AG631" s="15" t="s">
        <v>1521</v>
      </c>
      <c r="AH631" s="15"/>
    </row>
    <row r="632" spans="21:34">
      <c r="U632" t="str">
        <f t="shared" si="22"/>
        <v>Rockcastle Co SD, KY</v>
      </c>
      <c r="V632" t="s">
        <v>57</v>
      </c>
      <c r="W632" t="s">
        <v>58</v>
      </c>
      <c r="X632" s="15" t="s">
        <v>1523</v>
      </c>
      <c r="Y632" s="15" t="s">
        <v>1524</v>
      </c>
      <c r="Z632" s="15" t="s">
        <v>1523</v>
      </c>
      <c r="AA632" s="15" t="s">
        <v>1524</v>
      </c>
      <c r="AB632" s="15" t="s">
        <v>3630</v>
      </c>
      <c r="AC632" s="15" t="s">
        <v>3631</v>
      </c>
      <c r="AD632" t="s">
        <v>3632</v>
      </c>
      <c r="AE632" s="15" t="s">
        <v>3633</v>
      </c>
      <c r="AF632" s="15" t="s">
        <v>63</v>
      </c>
      <c r="AG632" s="15" t="s">
        <v>3634</v>
      </c>
    </row>
    <row r="633" spans="21:34">
      <c r="U633" t="str">
        <f t="shared" si="22"/>
        <v>Rockcastle Co SD, KY</v>
      </c>
      <c r="V633" t="s">
        <v>57</v>
      </c>
      <c r="W633" t="s">
        <v>58</v>
      </c>
      <c r="X633" s="15" t="s">
        <v>1523</v>
      </c>
      <c r="Y633" s="15" t="s">
        <v>1524</v>
      </c>
      <c r="Z633" s="15" t="s">
        <v>1523</v>
      </c>
      <c r="AA633" s="15" t="s">
        <v>1524</v>
      </c>
      <c r="AB633" s="15" t="s">
        <v>3635</v>
      </c>
      <c r="AC633" s="15" t="s">
        <v>3636</v>
      </c>
      <c r="AD633" s="15" t="s">
        <v>3637</v>
      </c>
      <c r="AE633" s="15" t="s">
        <v>1532</v>
      </c>
      <c r="AF633" s="15" t="s">
        <v>63</v>
      </c>
      <c r="AG633" s="15" t="s">
        <v>1533</v>
      </c>
      <c r="AH633" s="15"/>
    </row>
    <row r="634" spans="21:34">
      <c r="U634" t="str">
        <f t="shared" si="22"/>
        <v>Rockcastle Co SD, KY</v>
      </c>
      <c r="V634" t="s">
        <v>57</v>
      </c>
      <c r="W634" t="s">
        <v>58</v>
      </c>
      <c r="X634" s="15" t="s">
        <v>1523</v>
      </c>
      <c r="Y634" s="15" t="s">
        <v>1524</v>
      </c>
      <c r="Z634" s="15" t="s">
        <v>1523</v>
      </c>
      <c r="AA634" s="15" t="s">
        <v>1524</v>
      </c>
      <c r="AB634" s="15" t="s">
        <v>3638</v>
      </c>
      <c r="AC634" s="15" t="s">
        <v>3639</v>
      </c>
      <c r="AD634" s="15" t="s">
        <v>3640</v>
      </c>
      <c r="AE634" s="15" t="s">
        <v>1532</v>
      </c>
      <c r="AF634" s="15" t="s">
        <v>63</v>
      </c>
      <c r="AG634" s="15" t="s">
        <v>1533</v>
      </c>
      <c r="AH634" s="15"/>
    </row>
    <row r="635" spans="21:34">
      <c r="U635" t="str">
        <f t="shared" si="22"/>
        <v>Rowan Co SD, KY</v>
      </c>
      <c r="V635" t="s">
        <v>57</v>
      </c>
      <c r="W635" t="s">
        <v>58</v>
      </c>
      <c r="X635" s="15" t="s">
        <v>1535</v>
      </c>
      <c r="Y635" s="15" t="s">
        <v>1536</v>
      </c>
      <c r="Z635" s="15" t="s">
        <v>1535</v>
      </c>
      <c r="AA635" s="15" t="s">
        <v>1536</v>
      </c>
      <c r="AB635" s="15" t="s">
        <v>3641</v>
      </c>
      <c r="AC635" s="15" t="s">
        <v>3642</v>
      </c>
      <c r="AD635" s="15" t="s">
        <v>3643</v>
      </c>
      <c r="AE635" s="15" t="s">
        <v>3644</v>
      </c>
      <c r="AF635" s="15" t="s">
        <v>63</v>
      </c>
      <c r="AG635" s="15" t="s">
        <v>3645</v>
      </c>
      <c r="AH635" s="15"/>
    </row>
    <row r="636" spans="21:34">
      <c r="U636" t="str">
        <f t="shared" si="22"/>
        <v>Rowan Co SD, KY</v>
      </c>
      <c r="V636" t="s">
        <v>57</v>
      </c>
      <c r="W636" t="s">
        <v>58</v>
      </c>
      <c r="X636" s="15" t="s">
        <v>1535</v>
      </c>
      <c r="Y636" s="15" t="s">
        <v>1536</v>
      </c>
      <c r="Z636" s="15" t="s">
        <v>1535</v>
      </c>
      <c r="AA636" s="15" t="s">
        <v>1536</v>
      </c>
      <c r="AB636" s="15" t="s">
        <v>3646</v>
      </c>
      <c r="AC636" s="15" t="s">
        <v>3647</v>
      </c>
      <c r="AD636" s="15" t="s">
        <v>3648</v>
      </c>
      <c r="AE636" s="15" t="s">
        <v>1542</v>
      </c>
      <c r="AF636" s="15" t="s">
        <v>63</v>
      </c>
      <c r="AG636" s="15" t="s">
        <v>1543</v>
      </c>
      <c r="AH636" s="15"/>
    </row>
    <row r="637" spans="21:34">
      <c r="U637" t="str">
        <f t="shared" si="22"/>
        <v>Rowan Co SD, KY</v>
      </c>
      <c r="V637" t="s">
        <v>57</v>
      </c>
      <c r="W637" t="s">
        <v>58</v>
      </c>
      <c r="X637" s="15" t="s">
        <v>1535</v>
      </c>
      <c r="Y637" s="15" t="s">
        <v>1536</v>
      </c>
      <c r="Z637" s="15" t="s">
        <v>1535</v>
      </c>
      <c r="AA637" s="15" t="s">
        <v>1536</v>
      </c>
      <c r="AB637" s="15" t="s">
        <v>3649</v>
      </c>
      <c r="AC637" s="15" t="s">
        <v>3650</v>
      </c>
      <c r="AD637" s="15" t="s">
        <v>3651</v>
      </c>
      <c r="AE637" s="15" t="s">
        <v>1542</v>
      </c>
      <c r="AF637" s="15" t="s">
        <v>63</v>
      </c>
      <c r="AG637" s="15" t="s">
        <v>1543</v>
      </c>
      <c r="AH637" s="15"/>
    </row>
    <row r="638" spans="21:34">
      <c r="U638" t="str">
        <f t="shared" si="22"/>
        <v>Rowan Co SD, KY</v>
      </c>
      <c r="V638" t="s">
        <v>57</v>
      </c>
      <c r="W638" t="s">
        <v>58</v>
      </c>
      <c r="X638" s="15" t="s">
        <v>1535</v>
      </c>
      <c r="Y638" s="15" t="s">
        <v>1536</v>
      </c>
      <c r="Z638" s="15" t="s">
        <v>1535</v>
      </c>
      <c r="AA638" s="15" t="s">
        <v>1536</v>
      </c>
      <c r="AB638" s="15" t="s">
        <v>3652</v>
      </c>
      <c r="AC638" s="15" t="s">
        <v>3653</v>
      </c>
      <c r="AD638" s="15" t="s">
        <v>3654</v>
      </c>
      <c r="AE638" s="15" t="s">
        <v>1542</v>
      </c>
      <c r="AF638" s="15" t="s">
        <v>63</v>
      </c>
      <c r="AG638" s="15" t="s">
        <v>1543</v>
      </c>
      <c r="AH638" s="15"/>
    </row>
    <row r="639" spans="21:34">
      <c r="U639" t="str">
        <f t="shared" si="22"/>
        <v>RSP Northern KY Learning Acad, KY</v>
      </c>
      <c r="V639" t="s">
        <v>57</v>
      </c>
      <c r="W639" t="s">
        <v>58</v>
      </c>
      <c r="X639" s="15" t="s">
        <v>3655</v>
      </c>
      <c r="Y639" s="15" t="s">
        <v>3656</v>
      </c>
      <c r="Z639" s="15" t="s">
        <v>3655</v>
      </c>
      <c r="AA639" s="15" t="s">
        <v>3656</v>
      </c>
      <c r="AB639" s="15" t="s">
        <v>3655</v>
      </c>
      <c r="AC639" s="15" t="s">
        <v>3656</v>
      </c>
      <c r="AD639" s="15" t="s">
        <v>3657</v>
      </c>
      <c r="AE639" s="15" t="s">
        <v>1007</v>
      </c>
      <c r="AF639" s="15" t="s">
        <v>63</v>
      </c>
      <c r="AG639" s="15" t="s">
        <v>1008</v>
      </c>
      <c r="AH639" s="15"/>
    </row>
    <row r="640" spans="21:34">
      <c r="U640" t="str">
        <f t="shared" si="22"/>
        <v>Russell Co SD, KY</v>
      </c>
      <c r="V640" t="s">
        <v>57</v>
      </c>
      <c r="W640" t="s">
        <v>58</v>
      </c>
      <c r="X640" s="15" t="s">
        <v>1545</v>
      </c>
      <c r="Y640" s="15" t="s">
        <v>1546</v>
      </c>
      <c r="Z640" s="15" t="s">
        <v>1545</v>
      </c>
      <c r="AA640" s="15" t="s">
        <v>1546</v>
      </c>
      <c r="AB640" s="15" t="s">
        <v>3658</v>
      </c>
      <c r="AC640" s="15" t="s">
        <v>3659</v>
      </c>
      <c r="AD640" s="15" t="s">
        <v>3660</v>
      </c>
      <c r="AE640" s="15" t="s">
        <v>1552</v>
      </c>
      <c r="AF640" s="15" t="s">
        <v>63</v>
      </c>
      <c r="AG640" s="15" t="s">
        <v>1553</v>
      </c>
      <c r="AH640" s="15"/>
    </row>
    <row r="641" spans="21:34">
      <c r="U641" t="str">
        <f t="shared" si="22"/>
        <v>Russell Co SD, KY</v>
      </c>
      <c r="V641" t="s">
        <v>57</v>
      </c>
      <c r="W641" t="s">
        <v>58</v>
      </c>
      <c r="X641" s="15" t="s">
        <v>1545</v>
      </c>
      <c r="Y641" s="15" t="s">
        <v>1546</v>
      </c>
      <c r="Z641" s="15" t="s">
        <v>1545</v>
      </c>
      <c r="AA641" s="15" t="s">
        <v>1546</v>
      </c>
      <c r="AB641" s="15" t="s">
        <v>3661</v>
      </c>
      <c r="AC641" s="15" t="s">
        <v>3662</v>
      </c>
      <c r="AD641" s="15" t="s">
        <v>3663</v>
      </c>
      <c r="AE641" s="15" t="s">
        <v>3664</v>
      </c>
      <c r="AF641" s="15" t="s">
        <v>63</v>
      </c>
      <c r="AG641" s="15" t="s">
        <v>3665</v>
      </c>
      <c r="AH641" s="15"/>
    </row>
    <row r="642" spans="21:34">
      <c r="U642" t="str">
        <f t="shared" si="22"/>
        <v>Russell Co SD, KY</v>
      </c>
      <c r="V642" t="s">
        <v>57</v>
      </c>
      <c r="W642" t="s">
        <v>58</v>
      </c>
      <c r="X642" s="15" t="s">
        <v>1545</v>
      </c>
      <c r="Y642" s="15" t="s">
        <v>1546</v>
      </c>
      <c r="Z642" s="15" t="s">
        <v>1545</v>
      </c>
      <c r="AA642" s="15" t="s">
        <v>1546</v>
      </c>
      <c r="AB642" s="15" t="s">
        <v>3666</v>
      </c>
      <c r="AC642" s="15" t="s">
        <v>3667</v>
      </c>
      <c r="AD642" s="15" t="s">
        <v>3668</v>
      </c>
      <c r="AE642" s="15" t="s">
        <v>3664</v>
      </c>
      <c r="AF642" s="15" t="s">
        <v>63</v>
      </c>
      <c r="AG642" s="15" t="s">
        <v>3665</v>
      </c>
      <c r="AH642" s="15"/>
    </row>
    <row r="643" spans="21:34">
      <c r="U643" t="str">
        <f t="shared" si="22"/>
        <v>Russell ISD, KY</v>
      </c>
      <c r="V643" t="s">
        <v>57</v>
      </c>
      <c r="W643" t="s">
        <v>58</v>
      </c>
      <c r="X643" s="15" t="s">
        <v>1555</v>
      </c>
      <c r="Y643" s="15" t="s">
        <v>1556</v>
      </c>
      <c r="Z643" s="15" t="s">
        <v>1555</v>
      </c>
      <c r="AA643" s="15" t="s">
        <v>1556</v>
      </c>
      <c r="AB643" s="15" t="s">
        <v>3669</v>
      </c>
      <c r="AC643" s="15" t="s">
        <v>3670</v>
      </c>
      <c r="AD643" s="15" t="s">
        <v>3671</v>
      </c>
      <c r="AE643" s="15" t="s">
        <v>1564</v>
      </c>
      <c r="AF643" s="15" t="s">
        <v>63</v>
      </c>
      <c r="AG643" s="15" t="s">
        <v>1512</v>
      </c>
      <c r="AH643" s="15"/>
    </row>
    <row r="644" spans="21:34">
      <c r="U644" t="str">
        <f t="shared" si="22"/>
        <v>Russellville ISD, KY</v>
      </c>
      <c r="V644" t="s">
        <v>57</v>
      </c>
      <c r="W644" t="s">
        <v>58</v>
      </c>
      <c r="X644" s="15" t="s">
        <v>1567</v>
      </c>
      <c r="Y644" s="15" t="s">
        <v>1568</v>
      </c>
      <c r="Z644" s="15" t="s">
        <v>1567</v>
      </c>
      <c r="AA644" s="15" t="s">
        <v>1568</v>
      </c>
      <c r="AB644" s="15" t="s">
        <v>3672</v>
      </c>
      <c r="AC644" s="15" t="s">
        <v>3673</v>
      </c>
      <c r="AD644" s="15" t="s">
        <v>3674</v>
      </c>
      <c r="AE644" s="15" t="s">
        <v>1121</v>
      </c>
      <c r="AF644" s="15" t="s">
        <v>63</v>
      </c>
      <c r="AG644" s="15" t="s">
        <v>1122</v>
      </c>
      <c r="AH644" s="15"/>
    </row>
    <row r="645" spans="21:34">
      <c r="U645" t="str">
        <f t="shared" ref="U645:U692" si="23">Y645&amp;", KY"</f>
        <v>Science Hill ISD, KY</v>
      </c>
      <c r="V645" t="s">
        <v>57</v>
      </c>
      <c r="W645" t="s">
        <v>58</v>
      </c>
      <c r="X645" s="15" t="s">
        <v>1575</v>
      </c>
      <c r="Y645" s="15" t="s">
        <v>1576</v>
      </c>
      <c r="Z645" s="15" t="s">
        <v>1575</v>
      </c>
      <c r="AA645" s="15" t="s">
        <v>1576</v>
      </c>
      <c r="AB645" s="15" t="s">
        <v>3675</v>
      </c>
      <c r="AC645" s="15" t="s">
        <v>3676</v>
      </c>
      <c r="AD645" s="15" t="s">
        <v>1581</v>
      </c>
      <c r="AE645" s="15" t="s">
        <v>1582</v>
      </c>
      <c r="AF645" s="15" t="s">
        <v>63</v>
      </c>
      <c r="AG645" s="15" t="s">
        <v>1583</v>
      </c>
      <c r="AH645" s="15"/>
    </row>
    <row r="646" spans="21:34">
      <c r="U646" t="str">
        <f t="shared" si="23"/>
        <v>Scott Co SD, KY</v>
      </c>
      <c r="V646" t="s">
        <v>57</v>
      </c>
      <c r="W646" t="s">
        <v>58</v>
      </c>
      <c r="X646" s="15" t="s">
        <v>1585</v>
      </c>
      <c r="Y646" s="15" t="s">
        <v>1586</v>
      </c>
      <c r="Z646" s="15" t="s">
        <v>1585</v>
      </c>
      <c r="AA646" s="15" t="s">
        <v>1586</v>
      </c>
      <c r="AB646" s="15" t="s">
        <v>3677</v>
      </c>
      <c r="AC646" s="15" t="s">
        <v>3678</v>
      </c>
      <c r="AD646" s="15" t="s">
        <v>3679</v>
      </c>
      <c r="AE646" s="15" t="s">
        <v>1591</v>
      </c>
      <c r="AF646" s="15" t="s">
        <v>63</v>
      </c>
      <c r="AG646" s="15" t="s">
        <v>1592</v>
      </c>
      <c r="AH646" s="15"/>
    </row>
    <row r="647" spans="21:34">
      <c r="U647" t="str">
        <f t="shared" si="23"/>
        <v>Scott Co SD, KY</v>
      </c>
      <c r="V647" t="s">
        <v>57</v>
      </c>
      <c r="W647" t="s">
        <v>58</v>
      </c>
      <c r="X647" s="15" t="s">
        <v>1585</v>
      </c>
      <c r="Y647" s="15" t="s">
        <v>1586</v>
      </c>
      <c r="Z647" s="15" t="s">
        <v>1585</v>
      </c>
      <c r="AA647" s="15" t="s">
        <v>1586</v>
      </c>
      <c r="AB647" s="15" t="s">
        <v>3680</v>
      </c>
      <c r="AC647" s="15" t="s">
        <v>2173</v>
      </c>
      <c r="AD647" t="s">
        <v>3681</v>
      </c>
      <c r="AE647" s="15" t="s">
        <v>1591</v>
      </c>
      <c r="AF647" s="15" t="s">
        <v>63</v>
      </c>
      <c r="AG647" s="15" t="s">
        <v>1592</v>
      </c>
    </row>
    <row r="648" spans="21:34">
      <c r="U648" t="str">
        <f t="shared" si="23"/>
        <v>Scott Co SD, KY</v>
      </c>
      <c r="V648" t="s">
        <v>57</v>
      </c>
      <c r="W648" t="s">
        <v>58</v>
      </c>
      <c r="X648" s="15" t="s">
        <v>1585</v>
      </c>
      <c r="Y648" s="15" t="s">
        <v>1586</v>
      </c>
      <c r="Z648" s="15" t="s">
        <v>1585</v>
      </c>
      <c r="AA648" s="15" t="s">
        <v>1586</v>
      </c>
      <c r="AB648" s="15" t="s">
        <v>3682</v>
      </c>
      <c r="AC648" s="15" t="s">
        <v>221</v>
      </c>
      <c r="AD648" s="15" t="s">
        <v>3683</v>
      </c>
      <c r="AE648" s="15" t="s">
        <v>1591</v>
      </c>
      <c r="AF648" s="15" t="s">
        <v>63</v>
      </c>
      <c r="AG648" s="15" t="s">
        <v>1592</v>
      </c>
      <c r="AH648" s="15"/>
    </row>
    <row r="649" spans="21:34">
      <c r="U649" t="str">
        <f t="shared" si="23"/>
        <v>Scott Co SD, KY</v>
      </c>
      <c r="V649" t="s">
        <v>57</v>
      </c>
      <c r="W649" t="s">
        <v>58</v>
      </c>
      <c r="X649" s="15" t="s">
        <v>1585</v>
      </c>
      <c r="Y649" s="15" t="s">
        <v>1586</v>
      </c>
      <c r="Z649" s="15" t="s">
        <v>1585</v>
      </c>
      <c r="AA649" s="15" t="s">
        <v>1586</v>
      </c>
      <c r="AB649" s="15" t="s">
        <v>3684</v>
      </c>
      <c r="AC649" s="15" t="s">
        <v>3685</v>
      </c>
      <c r="AD649" s="15" t="s">
        <v>3686</v>
      </c>
      <c r="AE649" s="15" t="s">
        <v>1591</v>
      </c>
      <c r="AF649" s="15" t="s">
        <v>63</v>
      </c>
      <c r="AG649" s="15" t="s">
        <v>1592</v>
      </c>
      <c r="AH649" s="15"/>
    </row>
    <row r="650" spans="21:34">
      <c r="U650" t="str">
        <f t="shared" si="23"/>
        <v>Scott Co SD, KY</v>
      </c>
      <c r="V650" t="s">
        <v>57</v>
      </c>
      <c r="W650" t="s">
        <v>58</v>
      </c>
      <c r="X650" s="15" t="s">
        <v>1585</v>
      </c>
      <c r="Y650" s="15" t="s">
        <v>1586</v>
      </c>
      <c r="Z650" s="15" t="s">
        <v>1585</v>
      </c>
      <c r="AA650" s="15" t="s">
        <v>1586</v>
      </c>
      <c r="AB650" s="15" t="s">
        <v>3687</v>
      </c>
      <c r="AC650" s="15" t="s">
        <v>3688</v>
      </c>
      <c r="AD650" s="15" t="s">
        <v>3689</v>
      </c>
      <c r="AE650" s="15" t="s">
        <v>1591</v>
      </c>
      <c r="AF650" s="15" t="s">
        <v>63</v>
      </c>
      <c r="AG650" s="15" t="s">
        <v>1592</v>
      </c>
      <c r="AH650" s="15"/>
    </row>
    <row r="651" spans="21:34">
      <c r="U651" t="str">
        <f t="shared" si="23"/>
        <v>Scott Co SD, KY</v>
      </c>
      <c r="V651" t="s">
        <v>57</v>
      </c>
      <c r="W651" t="s">
        <v>58</v>
      </c>
      <c r="X651" s="15" t="s">
        <v>1585</v>
      </c>
      <c r="Y651" s="15" t="s">
        <v>1586</v>
      </c>
      <c r="Z651" s="15" t="s">
        <v>1585</v>
      </c>
      <c r="AA651" s="15" t="s">
        <v>1586</v>
      </c>
      <c r="AB651" s="15" t="s">
        <v>3690</v>
      </c>
      <c r="AC651" s="15" t="s">
        <v>1857</v>
      </c>
      <c r="AD651" s="15" t="s">
        <v>3691</v>
      </c>
      <c r="AE651" s="15" t="s">
        <v>1591</v>
      </c>
      <c r="AF651" s="15" t="s">
        <v>63</v>
      </c>
      <c r="AG651" s="15" t="s">
        <v>1592</v>
      </c>
      <c r="AH651" s="15"/>
    </row>
    <row r="652" spans="21:34">
      <c r="U652" t="str">
        <f t="shared" si="23"/>
        <v>Scott Co SD, KY</v>
      </c>
      <c r="V652" t="s">
        <v>57</v>
      </c>
      <c r="W652" t="s">
        <v>58</v>
      </c>
      <c r="X652" s="15" t="s">
        <v>1585</v>
      </c>
      <c r="Y652" s="15" t="s">
        <v>1586</v>
      </c>
      <c r="Z652" s="15" t="s">
        <v>1585</v>
      </c>
      <c r="AA652" s="15" t="s">
        <v>1586</v>
      </c>
      <c r="AB652" s="15" t="s">
        <v>3692</v>
      </c>
      <c r="AC652" s="15" t="s">
        <v>1882</v>
      </c>
      <c r="AD652" s="15" t="s">
        <v>3693</v>
      </c>
      <c r="AE652" s="15" t="s">
        <v>1591</v>
      </c>
      <c r="AF652" s="15" t="s">
        <v>63</v>
      </c>
      <c r="AG652" s="15" t="s">
        <v>1592</v>
      </c>
      <c r="AH652" s="15"/>
    </row>
    <row r="653" spans="21:34">
      <c r="U653" t="str">
        <f t="shared" si="23"/>
        <v>Scott Co SD, KY</v>
      </c>
      <c r="V653" t="s">
        <v>57</v>
      </c>
      <c r="W653" t="s">
        <v>58</v>
      </c>
      <c r="X653" s="15" t="s">
        <v>1585</v>
      </c>
      <c r="Y653" s="15" t="s">
        <v>1586</v>
      </c>
      <c r="Z653" s="15" t="s">
        <v>1585</v>
      </c>
      <c r="AA653" s="15" t="s">
        <v>1586</v>
      </c>
      <c r="AB653" s="15" t="s">
        <v>3694</v>
      </c>
      <c r="AC653" s="15" t="s">
        <v>3695</v>
      </c>
      <c r="AD653" s="15" t="s">
        <v>3696</v>
      </c>
      <c r="AE653" s="15" t="s">
        <v>3697</v>
      </c>
      <c r="AF653" s="15" t="s">
        <v>63</v>
      </c>
      <c r="AG653" s="15" t="s">
        <v>3698</v>
      </c>
      <c r="AH653" s="15"/>
    </row>
    <row r="654" spans="21:34">
      <c r="U654" t="str">
        <f t="shared" si="23"/>
        <v>Scott Co SD, KY</v>
      </c>
      <c r="V654" t="s">
        <v>57</v>
      </c>
      <c r="W654" t="s">
        <v>58</v>
      </c>
      <c r="X654" s="15" t="s">
        <v>1585</v>
      </c>
      <c r="Y654" s="15" t="s">
        <v>1586</v>
      </c>
      <c r="Z654" s="15" t="s">
        <v>1585</v>
      </c>
      <c r="AA654" s="15" t="s">
        <v>1586</v>
      </c>
      <c r="AB654" s="15" t="s">
        <v>3699</v>
      </c>
      <c r="AC654" s="15" t="s">
        <v>3421</v>
      </c>
      <c r="AD654" s="15" t="s">
        <v>3700</v>
      </c>
      <c r="AE654" s="15" t="s">
        <v>1591</v>
      </c>
      <c r="AF654" s="15" t="s">
        <v>63</v>
      </c>
      <c r="AG654" s="15" t="s">
        <v>1592</v>
      </c>
      <c r="AH654" s="15"/>
    </row>
    <row r="655" spans="21:34">
      <c r="U655" t="str">
        <f t="shared" si="23"/>
        <v>Shelby Co PSD, KY</v>
      </c>
      <c r="V655" t="s">
        <v>57</v>
      </c>
      <c r="W655" t="s">
        <v>58</v>
      </c>
      <c r="X655" s="15" t="s">
        <v>1593</v>
      </c>
      <c r="Y655" s="15" t="s">
        <v>1594</v>
      </c>
      <c r="Z655" s="15" t="s">
        <v>1593</v>
      </c>
      <c r="AA655" s="15" t="s">
        <v>1594</v>
      </c>
      <c r="AB655" s="15" t="s">
        <v>3701</v>
      </c>
      <c r="AC655" s="15" t="s">
        <v>3702</v>
      </c>
      <c r="AD655" s="15" t="s">
        <v>3703</v>
      </c>
      <c r="AE655" s="15" t="s">
        <v>1602</v>
      </c>
      <c r="AF655" s="15" t="s">
        <v>63</v>
      </c>
      <c r="AG655" s="15" t="s">
        <v>1603</v>
      </c>
      <c r="AH655" s="15"/>
    </row>
    <row r="656" spans="21:34">
      <c r="U656" t="str">
        <f t="shared" si="23"/>
        <v>Shelby Co PSD, KY</v>
      </c>
      <c r="V656" t="s">
        <v>57</v>
      </c>
      <c r="W656" t="s">
        <v>58</v>
      </c>
      <c r="X656" s="15" t="s">
        <v>1593</v>
      </c>
      <c r="Y656" s="15" t="s">
        <v>1594</v>
      </c>
      <c r="Z656" s="15" t="s">
        <v>1593</v>
      </c>
      <c r="AA656" s="15" t="s">
        <v>1594</v>
      </c>
      <c r="AB656" s="15" t="s">
        <v>3704</v>
      </c>
      <c r="AC656" s="15" t="s">
        <v>1076</v>
      </c>
      <c r="AD656" s="15" t="s">
        <v>3705</v>
      </c>
      <c r="AE656" s="15" t="s">
        <v>3706</v>
      </c>
      <c r="AF656" s="15" t="s">
        <v>63</v>
      </c>
      <c r="AG656" s="15" t="s">
        <v>3707</v>
      </c>
      <c r="AH656" s="15"/>
    </row>
    <row r="657" spans="21:34">
      <c r="U657" t="str">
        <f t="shared" si="23"/>
        <v>Shelby Co PSD, KY</v>
      </c>
      <c r="V657" t="s">
        <v>57</v>
      </c>
      <c r="W657" t="s">
        <v>58</v>
      </c>
      <c r="X657" s="15" t="s">
        <v>1593</v>
      </c>
      <c r="Y657" s="15" t="s">
        <v>1594</v>
      </c>
      <c r="Z657" s="15" t="s">
        <v>1593</v>
      </c>
      <c r="AA657" s="15" t="s">
        <v>1594</v>
      </c>
      <c r="AB657" s="15" t="s">
        <v>3708</v>
      </c>
      <c r="AC657" s="15" t="s">
        <v>3709</v>
      </c>
      <c r="AD657" t="s">
        <v>3710</v>
      </c>
      <c r="AE657" s="15" t="s">
        <v>1602</v>
      </c>
      <c r="AF657" s="15" t="s">
        <v>63</v>
      </c>
      <c r="AG657" s="15" t="s">
        <v>1603</v>
      </c>
    </row>
    <row r="658" spans="21:34">
      <c r="U658" t="str">
        <f t="shared" si="23"/>
        <v>Shelby Co PSD, KY</v>
      </c>
      <c r="V658" t="s">
        <v>57</v>
      </c>
      <c r="W658" t="s">
        <v>58</v>
      </c>
      <c r="X658" s="15" t="s">
        <v>1593</v>
      </c>
      <c r="Y658" s="15" t="s">
        <v>1594</v>
      </c>
      <c r="Z658" s="15" t="s">
        <v>1593</v>
      </c>
      <c r="AA658" s="15" t="s">
        <v>1594</v>
      </c>
      <c r="AB658" s="15" t="s">
        <v>3711</v>
      </c>
      <c r="AC658" s="15" t="s">
        <v>3712</v>
      </c>
      <c r="AD658" s="15" t="s">
        <v>3713</v>
      </c>
      <c r="AE658" s="15" t="s">
        <v>1602</v>
      </c>
      <c r="AF658" s="15" t="s">
        <v>63</v>
      </c>
      <c r="AG658" s="15" t="s">
        <v>1603</v>
      </c>
      <c r="AH658" s="15"/>
    </row>
    <row r="659" spans="21:34">
      <c r="U659" t="str">
        <f t="shared" si="23"/>
        <v>Shelby Co PSD, KY</v>
      </c>
      <c r="V659" t="s">
        <v>57</v>
      </c>
      <c r="W659" t="s">
        <v>58</v>
      </c>
      <c r="X659" s="15" t="s">
        <v>1593</v>
      </c>
      <c r="Y659" s="15" t="s">
        <v>1594</v>
      </c>
      <c r="Z659" s="15" t="s">
        <v>1593</v>
      </c>
      <c r="AA659" s="15" t="s">
        <v>1594</v>
      </c>
      <c r="AB659" s="15" t="s">
        <v>3714</v>
      </c>
      <c r="AC659" s="15" t="s">
        <v>3715</v>
      </c>
      <c r="AD659" s="15" t="s">
        <v>3716</v>
      </c>
      <c r="AE659" s="15" t="s">
        <v>3717</v>
      </c>
      <c r="AF659" s="15" t="s">
        <v>63</v>
      </c>
      <c r="AG659" s="15" t="s">
        <v>3718</v>
      </c>
      <c r="AH659" s="15"/>
    </row>
    <row r="660" spans="21:34">
      <c r="U660" t="str">
        <f t="shared" si="23"/>
        <v>Shelby Co PSD, KY</v>
      </c>
      <c r="V660" t="s">
        <v>57</v>
      </c>
      <c r="W660" t="s">
        <v>58</v>
      </c>
      <c r="X660" s="15" t="s">
        <v>1593</v>
      </c>
      <c r="Y660" s="15" t="s">
        <v>1594</v>
      </c>
      <c r="Z660" s="15" t="s">
        <v>1593</v>
      </c>
      <c r="AA660" s="15" t="s">
        <v>1594</v>
      </c>
      <c r="AB660" s="15" t="s">
        <v>3719</v>
      </c>
      <c r="AC660" s="15" t="s">
        <v>2266</v>
      </c>
      <c r="AD660" s="15" t="s">
        <v>3720</v>
      </c>
      <c r="AE660" s="15" t="s">
        <v>1602</v>
      </c>
      <c r="AF660" s="15" t="s">
        <v>63</v>
      </c>
      <c r="AG660" s="15" t="s">
        <v>1603</v>
      </c>
      <c r="AH660" s="15"/>
    </row>
    <row r="661" spans="21:34">
      <c r="U661" t="str">
        <f t="shared" si="23"/>
        <v>Shelby Co PSD, KY</v>
      </c>
      <c r="V661" t="s">
        <v>57</v>
      </c>
      <c r="W661" t="s">
        <v>58</v>
      </c>
      <c r="X661" s="15" t="s">
        <v>1593</v>
      </c>
      <c r="Y661" s="15" t="s">
        <v>1594</v>
      </c>
      <c r="Z661" s="15" t="s">
        <v>1593</v>
      </c>
      <c r="AA661" s="15" t="s">
        <v>1594</v>
      </c>
      <c r="AB661" s="15" t="s">
        <v>3721</v>
      </c>
      <c r="AC661" s="15" t="s">
        <v>3722</v>
      </c>
      <c r="AD661" s="15" t="s">
        <v>3723</v>
      </c>
      <c r="AE661" s="15" t="s">
        <v>1602</v>
      </c>
      <c r="AF661" s="15" t="s">
        <v>63</v>
      </c>
      <c r="AG661" s="15" t="s">
        <v>1603</v>
      </c>
      <c r="AH661" s="15"/>
    </row>
    <row r="662" spans="21:34">
      <c r="U662" t="str">
        <f t="shared" si="23"/>
        <v>Simpson Co SD, KY</v>
      </c>
      <c r="V662" t="s">
        <v>57</v>
      </c>
      <c r="W662" t="s">
        <v>58</v>
      </c>
      <c r="X662" s="15" t="s">
        <v>1604</v>
      </c>
      <c r="Y662" s="15" t="s">
        <v>1605</v>
      </c>
      <c r="Z662" s="15" t="s">
        <v>1604</v>
      </c>
      <c r="AA662" s="15" t="s">
        <v>1605</v>
      </c>
      <c r="AB662" s="15" t="s">
        <v>3724</v>
      </c>
      <c r="AC662" s="15" t="s">
        <v>3725</v>
      </c>
      <c r="AD662" s="15" t="s">
        <v>3726</v>
      </c>
      <c r="AE662" s="15" t="s">
        <v>1613</v>
      </c>
      <c r="AF662" s="15" t="s">
        <v>63</v>
      </c>
      <c r="AG662" s="15" t="s">
        <v>1614</v>
      </c>
      <c r="AH662" s="15"/>
    </row>
    <row r="663" spans="21:34">
      <c r="U663" t="str">
        <f t="shared" si="23"/>
        <v>Somerset ISD, KY</v>
      </c>
      <c r="V663" t="s">
        <v>57</v>
      </c>
      <c r="W663" t="s">
        <v>58</v>
      </c>
      <c r="X663" s="15" t="s">
        <v>1616</v>
      </c>
      <c r="Y663" s="15" t="s">
        <v>1617</v>
      </c>
      <c r="Z663" s="15" t="s">
        <v>1616</v>
      </c>
      <c r="AA663" s="15" t="s">
        <v>1617</v>
      </c>
      <c r="AB663" s="15" t="s">
        <v>3727</v>
      </c>
      <c r="AC663" s="15" t="s">
        <v>3728</v>
      </c>
      <c r="AD663" s="15" t="s">
        <v>3729</v>
      </c>
      <c r="AE663" s="15" t="s">
        <v>1502</v>
      </c>
      <c r="AF663" s="15" t="s">
        <v>63</v>
      </c>
      <c r="AG663" s="15" t="s">
        <v>1623</v>
      </c>
      <c r="AH663" s="15"/>
    </row>
    <row r="664" spans="21:34">
      <c r="U664" t="str">
        <f t="shared" si="23"/>
        <v>Southgate ISD, KY</v>
      </c>
      <c r="V664" t="s">
        <v>57</v>
      </c>
      <c r="W664" t="s">
        <v>58</v>
      </c>
      <c r="X664" s="15" t="s">
        <v>1625</v>
      </c>
      <c r="Y664" s="15" t="s">
        <v>1626</v>
      </c>
      <c r="Z664" s="15" t="s">
        <v>1625</v>
      </c>
      <c r="AA664" s="15" t="s">
        <v>1626</v>
      </c>
      <c r="AB664" s="15" t="s">
        <v>3730</v>
      </c>
      <c r="AC664" s="15" t="s">
        <v>3731</v>
      </c>
      <c r="AD664" s="15" t="s">
        <v>1631</v>
      </c>
      <c r="AE664" s="15" t="s">
        <v>1632</v>
      </c>
      <c r="AF664" s="15" t="s">
        <v>63</v>
      </c>
      <c r="AG664" s="15" t="s">
        <v>1359</v>
      </c>
      <c r="AH664" s="15"/>
    </row>
    <row r="665" spans="21:34">
      <c r="U665" t="str">
        <f t="shared" si="23"/>
        <v>Spencer Co SD, KY</v>
      </c>
      <c r="V665" t="s">
        <v>57</v>
      </c>
      <c r="W665" t="s">
        <v>58</v>
      </c>
      <c r="X665" s="15" t="s">
        <v>1634</v>
      </c>
      <c r="Y665" s="15" t="s">
        <v>1635</v>
      </c>
      <c r="Z665" s="15" t="s">
        <v>1634</v>
      </c>
      <c r="AA665" s="15" t="s">
        <v>1635</v>
      </c>
      <c r="AB665" s="15" t="s">
        <v>3732</v>
      </c>
      <c r="AC665" s="15" t="s">
        <v>3733</v>
      </c>
      <c r="AD665" s="15" t="s">
        <v>3734</v>
      </c>
      <c r="AE665" s="15" t="s">
        <v>1641</v>
      </c>
      <c r="AF665" s="15" t="s">
        <v>63</v>
      </c>
      <c r="AG665" s="15" t="s">
        <v>1642</v>
      </c>
      <c r="AH665" s="15"/>
    </row>
    <row r="666" spans="21:34">
      <c r="U666" t="str">
        <f t="shared" si="23"/>
        <v>Spencer Co SD, KY</v>
      </c>
      <c r="V666" t="s">
        <v>57</v>
      </c>
      <c r="W666" t="s">
        <v>58</v>
      </c>
      <c r="X666" s="15" t="s">
        <v>1634</v>
      </c>
      <c r="Y666" s="15" t="s">
        <v>1635</v>
      </c>
      <c r="Z666" s="15" t="s">
        <v>1634</v>
      </c>
      <c r="AA666" s="15" t="s">
        <v>1635</v>
      </c>
      <c r="AB666" s="15" t="s">
        <v>3735</v>
      </c>
      <c r="AC666" s="15" t="s">
        <v>3736</v>
      </c>
      <c r="AD666" s="15" t="s">
        <v>3737</v>
      </c>
      <c r="AE666" s="15" t="s">
        <v>1641</v>
      </c>
      <c r="AF666" s="15" t="s">
        <v>63</v>
      </c>
      <c r="AG666" s="15" t="s">
        <v>1642</v>
      </c>
      <c r="AH666" s="15"/>
    </row>
    <row r="667" spans="21:34">
      <c r="U667" t="str">
        <f t="shared" si="23"/>
        <v>Taylor Co SD, KY</v>
      </c>
      <c r="V667" t="s">
        <v>57</v>
      </c>
      <c r="W667" t="s">
        <v>58</v>
      </c>
      <c r="X667" s="15" t="s">
        <v>1644</v>
      </c>
      <c r="Y667" s="15" t="s">
        <v>1645</v>
      </c>
      <c r="Z667" s="15" t="s">
        <v>1644</v>
      </c>
      <c r="AA667" s="15" t="s">
        <v>1645</v>
      </c>
      <c r="AB667" s="15" t="s">
        <v>3738</v>
      </c>
      <c r="AC667" s="15" t="s">
        <v>3739</v>
      </c>
      <c r="AD667" s="15" t="s">
        <v>3740</v>
      </c>
      <c r="AE667" s="15" t="s">
        <v>363</v>
      </c>
      <c r="AF667" s="15" t="s">
        <v>63</v>
      </c>
      <c r="AG667" s="15" t="s">
        <v>364</v>
      </c>
      <c r="AH667" s="15"/>
    </row>
    <row r="668" spans="21:34">
      <c r="U668" t="str">
        <f t="shared" si="23"/>
        <v>Todd Co SD, KY</v>
      </c>
      <c r="V668" t="s">
        <v>57</v>
      </c>
      <c r="W668" t="s">
        <v>58</v>
      </c>
      <c r="X668" s="15" t="s">
        <v>1652</v>
      </c>
      <c r="Y668" s="15" t="s">
        <v>1653</v>
      </c>
      <c r="Z668" s="15" t="s">
        <v>1652</v>
      </c>
      <c r="AA668" s="15" t="s">
        <v>1653</v>
      </c>
      <c r="AB668" s="15" t="s">
        <v>3741</v>
      </c>
      <c r="AC668" s="15" t="s">
        <v>3742</v>
      </c>
      <c r="AD668" s="15" t="s">
        <v>3743</v>
      </c>
      <c r="AE668" s="15" t="s">
        <v>1660</v>
      </c>
      <c r="AF668" s="15" t="s">
        <v>63</v>
      </c>
      <c r="AG668" s="15" t="s">
        <v>1661</v>
      </c>
      <c r="AH668" s="15"/>
    </row>
    <row r="669" spans="21:34">
      <c r="U669" t="str">
        <f t="shared" si="23"/>
        <v>Todd Co SD, KY</v>
      </c>
      <c r="V669" t="s">
        <v>57</v>
      </c>
      <c r="W669" t="s">
        <v>58</v>
      </c>
      <c r="X669" s="15" t="s">
        <v>1652</v>
      </c>
      <c r="Y669" s="15" t="s">
        <v>1653</v>
      </c>
      <c r="Z669" s="15" t="s">
        <v>1652</v>
      </c>
      <c r="AA669" s="15" t="s">
        <v>1653</v>
      </c>
      <c r="AB669" s="15" t="s">
        <v>3744</v>
      </c>
      <c r="AC669" s="15" t="s">
        <v>3745</v>
      </c>
      <c r="AD669" s="15" t="s">
        <v>3746</v>
      </c>
      <c r="AE669" s="15" t="s">
        <v>3747</v>
      </c>
      <c r="AF669" s="15" t="s">
        <v>63</v>
      </c>
      <c r="AG669" s="15" t="s">
        <v>3748</v>
      </c>
      <c r="AH669" s="15"/>
    </row>
    <row r="670" spans="21:34">
      <c r="U670" t="str">
        <f t="shared" si="23"/>
        <v>Trigg Co SD, KY</v>
      </c>
      <c r="V670" t="s">
        <v>57</v>
      </c>
      <c r="W670" t="s">
        <v>58</v>
      </c>
      <c r="X670" s="15" t="s">
        <v>1663</v>
      </c>
      <c r="Y670" s="15" t="s">
        <v>1664</v>
      </c>
      <c r="Z670" s="15" t="s">
        <v>1663</v>
      </c>
      <c r="AA670" s="15" t="s">
        <v>1664</v>
      </c>
      <c r="AB670" s="15" t="s">
        <v>3749</v>
      </c>
      <c r="AC670" s="15" t="s">
        <v>3750</v>
      </c>
      <c r="AD670" s="15" t="s">
        <v>1669</v>
      </c>
      <c r="AE670" s="15" t="s">
        <v>1670</v>
      </c>
      <c r="AF670" s="15" t="s">
        <v>63</v>
      </c>
      <c r="AG670" s="15" t="s">
        <v>1671</v>
      </c>
      <c r="AH670" s="15"/>
    </row>
    <row r="671" spans="21:34">
      <c r="U671" t="str">
        <f t="shared" si="23"/>
        <v>Trigg Co SD, KY</v>
      </c>
      <c r="V671" t="s">
        <v>57</v>
      </c>
      <c r="W671" t="s">
        <v>58</v>
      </c>
      <c r="X671" s="15" t="s">
        <v>1663</v>
      </c>
      <c r="Y671" s="15" t="s">
        <v>1664</v>
      </c>
      <c r="Z671" s="15" t="s">
        <v>1663</v>
      </c>
      <c r="AA671" s="15" t="s">
        <v>1664</v>
      </c>
      <c r="AB671" s="15" t="s">
        <v>3751</v>
      </c>
      <c r="AC671" s="15" t="s">
        <v>3752</v>
      </c>
      <c r="AD671" s="15" t="s">
        <v>3753</v>
      </c>
      <c r="AE671" s="15" t="s">
        <v>1670</v>
      </c>
      <c r="AF671" s="15" t="s">
        <v>63</v>
      </c>
      <c r="AG671" s="15" t="s">
        <v>1671</v>
      </c>
      <c r="AH671" s="15"/>
    </row>
    <row r="672" spans="21:34">
      <c r="U672" t="str">
        <f t="shared" si="23"/>
        <v>Trimble Co SD, KY</v>
      </c>
      <c r="V672" t="s">
        <v>57</v>
      </c>
      <c r="W672" t="s">
        <v>58</v>
      </c>
      <c r="X672" s="15" t="s">
        <v>1673</v>
      </c>
      <c r="Y672" s="15" t="s">
        <v>1674</v>
      </c>
      <c r="Z672" s="15" t="s">
        <v>1673</v>
      </c>
      <c r="AA672" s="15" t="s">
        <v>1674</v>
      </c>
      <c r="AB672" s="15" t="s">
        <v>3754</v>
      </c>
      <c r="AC672" s="15" t="s">
        <v>3755</v>
      </c>
      <c r="AD672" s="15" t="s">
        <v>3756</v>
      </c>
      <c r="AE672" s="15" t="s">
        <v>1680</v>
      </c>
      <c r="AF672" s="15" t="s">
        <v>63</v>
      </c>
      <c r="AG672" s="15" t="s">
        <v>1681</v>
      </c>
      <c r="AH672" s="15"/>
    </row>
    <row r="673" spans="21:34">
      <c r="U673" t="str">
        <f t="shared" si="23"/>
        <v>Trimble Co SD, KY</v>
      </c>
      <c r="V673" t="s">
        <v>57</v>
      </c>
      <c r="W673" t="s">
        <v>58</v>
      </c>
      <c r="X673" s="15" t="s">
        <v>1673</v>
      </c>
      <c r="Y673" s="15" t="s">
        <v>1674</v>
      </c>
      <c r="Z673" s="15" t="s">
        <v>1673</v>
      </c>
      <c r="AA673" s="15" t="s">
        <v>1674</v>
      </c>
      <c r="AB673" s="15" t="s">
        <v>3757</v>
      </c>
      <c r="AC673" s="15" t="s">
        <v>3758</v>
      </c>
      <c r="AD673" s="15" t="s">
        <v>3759</v>
      </c>
      <c r="AE673" s="15" t="s">
        <v>3760</v>
      </c>
      <c r="AF673" s="15" t="s">
        <v>63</v>
      </c>
      <c r="AG673" s="15" t="s">
        <v>3761</v>
      </c>
      <c r="AH673" s="15"/>
    </row>
    <row r="674" spans="21:34">
      <c r="U674" t="str">
        <f t="shared" si="23"/>
        <v>Union Co SD, KY</v>
      </c>
      <c r="V674" t="s">
        <v>57</v>
      </c>
      <c r="W674" t="s">
        <v>58</v>
      </c>
      <c r="X674" s="15" t="s">
        <v>1683</v>
      </c>
      <c r="Y674" s="15" t="s">
        <v>1684</v>
      </c>
      <c r="Z674" s="15" t="s">
        <v>1683</v>
      </c>
      <c r="AA674" s="15" t="s">
        <v>1684</v>
      </c>
      <c r="AB674" s="15" t="s">
        <v>3762</v>
      </c>
      <c r="AC674" s="15" t="s">
        <v>3763</v>
      </c>
      <c r="AD674" s="15" t="s">
        <v>3764</v>
      </c>
      <c r="AE674" s="15" t="s">
        <v>1690</v>
      </c>
      <c r="AF674" s="15" t="s">
        <v>63</v>
      </c>
      <c r="AG674" s="15" t="s">
        <v>1691</v>
      </c>
      <c r="AH674" s="15"/>
    </row>
    <row r="675" spans="21:34">
      <c r="U675" t="str">
        <f t="shared" si="23"/>
        <v>Union Co SD, KY</v>
      </c>
      <c r="V675" t="s">
        <v>57</v>
      </c>
      <c r="W675" t="s">
        <v>58</v>
      </c>
      <c r="X675" s="15" t="s">
        <v>1683</v>
      </c>
      <c r="Y675" s="15" t="s">
        <v>1684</v>
      </c>
      <c r="Z675" s="15" t="s">
        <v>1683</v>
      </c>
      <c r="AA675" s="15" t="s">
        <v>1684</v>
      </c>
      <c r="AB675" s="15" t="s">
        <v>3765</v>
      </c>
      <c r="AC675" s="15" t="s">
        <v>3766</v>
      </c>
      <c r="AD675" s="15" t="s">
        <v>3767</v>
      </c>
      <c r="AE675" s="15" t="s">
        <v>3768</v>
      </c>
      <c r="AF675" s="15" t="s">
        <v>63</v>
      </c>
      <c r="AG675" s="15" t="s">
        <v>3769</v>
      </c>
      <c r="AH675" s="15"/>
    </row>
    <row r="676" spans="21:34">
      <c r="U676" t="str">
        <f t="shared" si="23"/>
        <v>Union Co SD, KY</v>
      </c>
      <c r="V676" t="s">
        <v>57</v>
      </c>
      <c r="W676" t="s">
        <v>58</v>
      </c>
      <c r="X676" s="15" t="s">
        <v>1683</v>
      </c>
      <c r="Y676" s="15" t="s">
        <v>1684</v>
      </c>
      <c r="Z676" s="15" t="s">
        <v>1683</v>
      </c>
      <c r="AA676" s="15" t="s">
        <v>1684</v>
      </c>
      <c r="AB676" s="15" t="s">
        <v>3770</v>
      </c>
      <c r="AC676" s="15" t="s">
        <v>3771</v>
      </c>
      <c r="AD676" s="15" t="s">
        <v>3772</v>
      </c>
      <c r="AE676" s="15" t="s">
        <v>3773</v>
      </c>
      <c r="AF676" s="15" t="s">
        <v>63</v>
      </c>
      <c r="AG676" s="15" t="s">
        <v>3774</v>
      </c>
      <c r="AH676" s="15"/>
    </row>
    <row r="677" spans="21:34">
      <c r="U677" t="str">
        <f t="shared" si="23"/>
        <v>Walton-Verona ISD, KY</v>
      </c>
      <c r="V677" t="s">
        <v>57</v>
      </c>
      <c r="W677" t="s">
        <v>58</v>
      </c>
      <c r="X677" s="15" t="s">
        <v>1693</v>
      </c>
      <c r="Y677" s="15" t="s">
        <v>1694</v>
      </c>
      <c r="Z677" s="15" t="s">
        <v>1693</v>
      </c>
      <c r="AA677" s="15" t="s">
        <v>1694</v>
      </c>
      <c r="AB677" s="15" t="s">
        <v>3775</v>
      </c>
      <c r="AC677" s="15" t="s">
        <v>3776</v>
      </c>
      <c r="AD677" s="15" t="s">
        <v>3777</v>
      </c>
      <c r="AE677" s="15" t="s">
        <v>3778</v>
      </c>
      <c r="AF677" s="15" t="s">
        <v>63</v>
      </c>
      <c r="AG677" s="15" t="s">
        <v>3779</v>
      </c>
      <c r="AH677" s="15"/>
    </row>
    <row r="678" spans="21:34">
      <c r="U678" t="str">
        <f t="shared" si="23"/>
        <v>Warren Co SD, KY</v>
      </c>
      <c r="V678" t="s">
        <v>57</v>
      </c>
      <c r="W678" t="s">
        <v>58</v>
      </c>
      <c r="X678" s="15" t="s">
        <v>1700</v>
      </c>
      <c r="Y678" s="15" t="s">
        <v>1701</v>
      </c>
      <c r="Z678" s="15" t="s">
        <v>1700</v>
      </c>
      <c r="AA678" s="15" t="s">
        <v>1701</v>
      </c>
      <c r="AB678" s="15" t="s">
        <v>3780</v>
      </c>
      <c r="AC678" s="15" t="s">
        <v>3781</v>
      </c>
      <c r="AD678" s="15" t="s">
        <v>3782</v>
      </c>
      <c r="AE678" s="15" t="s">
        <v>3783</v>
      </c>
      <c r="AF678" s="15" t="s">
        <v>63</v>
      </c>
      <c r="AG678" s="15" t="s">
        <v>3784</v>
      </c>
      <c r="AH678" s="15"/>
    </row>
    <row r="679" spans="21:34">
      <c r="U679" t="str">
        <f t="shared" si="23"/>
        <v>Warren Co SD, KY</v>
      </c>
      <c r="V679" t="s">
        <v>57</v>
      </c>
      <c r="W679" t="s">
        <v>58</v>
      </c>
      <c r="X679" s="15" t="s">
        <v>1700</v>
      </c>
      <c r="Y679" s="15" t="s">
        <v>1701</v>
      </c>
      <c r="Z679" s="15" t="s">
        <v>1700</v>
      </c>
      <c r="AA679" s="15" t="s">
        <v>1701</v>
      </c>
      <c r="AB679" s="15" t="s">
        <v>3785</v>
      </c>
      <c r="AC679" s="15" t="s">
        <v>3786</v>
      </c>
      <c r="AD679" s="15" t="s">
        <v>3787</v>
      </c>
      <c r="AE679" s="15" t="s">
        <v>237</v>
      </c>
      <c r="AF679" s="15" t="s">
        <v>63</v>
      </c>
      <c r="AG679" s="15" t="s">
        <v>606</v>
      </c>
      <c r="AH679" s="15"/>
    </row>
    <row r="680" spans="21:34">
      <c r="U680" t="str">
        <f t="shared" si="23"/>
        <v>Warren Co SD, KY</v>
      </c>
      <c r="V680" t="s">
        <v>57</v>
      </c>
      <c r="W680" t="s">
        <v>58</v>
      </c>
      <c r="X680" s="15" t="s">
        <v>1700</v>
      </c>
      <c r="Y680" s="15" t="s">
        <v>1701</v>
      </c>
      <c r="Z680" s="15" t="s">
        <v>1700</v>
      </c>
      <c r="AA680" s="15" t="s">
        <v>1701</v>
      </c>
      <c r="AB680" s="15" t="s">
        <v>3788</v>
      </c>
      <c r="AC680" s="15" t="s">
        <v>3789</v>
      </c>
      <c r="AD680" s="15" t="s">
        <v>3790</v>
      </c>
      <c r="AE680" s="15" t="s">
        <v>237</v>
      </c>
      <c r="AF680" s="15" t="s">
        <v>63</v>
      </c>
      <c r="AG680" s="15" t="s">
        <v>238</v>
      </c>
      <c r="AH680" s="15"/>
    </row>
    <row r="681" spans="21:34">
      <c r="U681" t="str">
        <f t="shared" si="23"/>
        <v>Warren Co SD, KY</v>
      </c>
      <c r="V681" t="s">
        <v>57</v>
      </c>
      <c r="W681" t="s">
        <v>58</v>
      </c>
      <c r="X681" s="15" t="s">
        <v>1700</v>
      </c>
      <c r="Y681" s="15" t="s">
        <v>1701</v>
      </c>
      <c r="Z681" s="15" t="s">
        <v>1700</v>
      </c>
      <c r="AA681" s="15" t="s">
        <v>1701</v>
      </c>
      <c r="AB681" s="15" t="s">
        <v>3791</v>
      </c>
      <c r="AC681" s="15" t="s">
        <v>3792</v>
      </c>
      <c r="AD681" s="15" t="s">
        <v>3793</v>
      </c>
      <c r="AE681" s="15" t="s">
        <v>237</v>
      </c>
      <c r="AF681" s="15" t="s">
        <v>63</v>
      </c>
      <c r="AG681" s="15" t="s">
        <v>606</v>
      </c>
      <c r="AH681" s="15"/>
    </row>
    <row r="682" spans="21:34">
      <c r="U682" t="str">
        <f t="shared" si="23"/>
        <v>Warren Co SD, KY</v>
      </c>
      <c r="V682" t="s">
        <v>57</v>
      </c>
      <c r="W682" t="s">
        <v>58</v>
      </c>
      <c r="X682" s="15" t="s">
        <v>1700</v>
      </c>
      <c r="Y682" s="15" t="s">
        <v>1701</v>
      </c>
      <c r="Z682" s="15" t="s">
        <v>1700</v>
      </c>
      <c r="AA682" s="15" t="s">
        <v>1701</v>
      </c>
      <c r="AB682" s="15" t="s">
        <v>3794</v>
      </c>
      <c r="AC682" s="15" t="s">
        <v>3795</v>
      </c>
      <c r="AD682" s="15" t="s">
        <v>1706</v>
      </c>
      <c r="AE682" s="15" t="s">
        <v>237</v>
      </c>
      <c r="AF682" s="15" t="s">
        <v>63</v>
      </c>
      <c r="AG682" s="15" t="s">
        <v>606</v>
      </c>
      <c r="AH682" s="15"/>
    </row>
    <row r="683" spans="21:34">
      <c r="U683" t="str">
        <f t="shared" si="23"/>
        <v>Warren Co SD, KY</v>
      </c>
      <c r="V683" t="s">
        <v>57</v>
      </c>
      <c r="W683" t="s">
        <v>58</v>
      </c>
      <c r="X683" s="15" t="s">
        <v>1700</v>
      </c>
      <c r="Y683" s="15" t="s">
        <v>1701</v>
      </c>
      <c r="Z683" s="15" t="s">
        <v>1700</v>
      </c>
      <c r="AA683" s="15" t="s">
        <v>1701</v>
      </c>
      <c r="AB683" s="15" t="s">
        <v>3796</v>
      </c>
      <c r="AC683" s="15" t="s">
        <v>3795</v>
      </c>
      <c r="AD683" s="15" t="s">
        <v>3797</v>
      </c>
      <c r="AE683" s="15" t="s">
        <v>237</v>
      </c>
      <c r="AF683" s="15" t="s">
        <v>63</v>
      </c>
      <c r="AG683" s="15" t="s">
        <v>238</v>
      </c>
      <c r="AH683" s="15"/>
    </row>
    <row r="684" spans="21:34">
      <c r="U684" t="str">
        <f t="shared" si="23"/>
        <v>Warren Co SD, KY</v>
      </c>
      <c r="V684" t="s">
        <v>57</v>
      </c>
      <c r="W684" t="s">
        <v>58</v>
      </c>
      <c r="X684" s="15" t="s">
        <v>1700</v>
      </c>
      <c r="Y684" s="15" t="s">
        <v>1701</v>
      </c>
      <c r="Z684" s="15" t="s">
        <v>1700</v>
      </c>
      <c r="AA684" s="15" t="s">
        <v>1701</v>
      </c>
      <c r="AB684" s="15" t="s">
        <v>3798</v>
      </c>
      <c r="AC684" s="15" t="s">
        <v>3799</v>
      </c>
      <c r="AD684" s="15" t="s">
        <v>3800</v>
      </c>
      <c r="AE684" s="15" t="s">
        <v>237</v>
      </c>
      <c r="AF684" s="15" t="s">
        <v>63</v>
      </c>
      <c r="AG684" s="15" t="s">
        <v>617</v>
      </c>
      <c r="AH684" s="15"/>
    </row>
    <row r="685" spans="21:34">
      <c r="U685" t="str">
        <f t="shared" si="23"/>
        <v>Warren Co SD, KY</v>
      </c>
      <c r="V685" t="s">
        <v>57</v>
      </c>
      <c r="W685" t="s">
        <v>58</v>
      </c>
      <c r="X685" s="15" t="s">
        <v>1700</v>
      </c>
      <c r="Y685" s="15" t="s">
        <v>1701</v>
      </c>
      <c r="Z685" s="15" t="s">
        <v>1700</v>
      </c>
      <c r="AA685" s="15" t="s">
        <v>1701</v>
      </c>
      <c r="AB685" s="15" t="s">
        <v>3801</v>
      </c>
      <c r="AC685" s="15" t="s">
        <v>3802</v>
      </c>
      <c r="AD685" s="15" t="s">
        <v>3803</v>
      </c>
      <c r="AE685" s="15" t="s">
        <v>237</v>
      </c>
      <c r="AF685" s="15" t="s">
        <v>63</v>
      </c>
      <c r="AG685" s="15" t="s">
        <v>238</v>
      </c>
      <c r="AH685" s="15"/>
    </row>
    <row r="686" spans="21:34">
      <c r="U686" t="str">
        <f t="shared" si="23"/>
        <v>Warren Co SD, KY</v>
      </c>
      <c r="V686" t="s">
        <v>57</v>
      </c>
      <c r="W686" t="s">
        <v>58</v>
      </c>
      <c r="X686" s="15" t="s">
        <v>1700</v>
      </c>
      <c r="Y686" s="15" t="s">
        <v>1701</v>
      </c>
      <c r="Z686" s="15" t="s">
        <v>1700</v>
      </c>
      <c r="AA686" s="15" t="s">
        <v>1701</v>
      </c>
      <c r="AB686" s="15" t="s">
        <v>3804</v>
      </c>
      <c r="AC686" s="15" t="s">
        <v>3805</v>
      </c>
      <c r="AD686" s="15" t="s">
        <v>3806</v>
      </c>
      <c r="AE686" s="15" t="s">
        <v>1609</v>
      </c>
      <c r="AF686" s="15" t="s">
        <v>63</v>
      </c>
      <c r="AG686" s="15" t="s">
        <v>1610</v>
      </c>
      <c r="AH686" s="15"/>
    </row>
    <row r="687" spans="21:34">
      <c r="U687" t="str">
        <f t="shared" si="23"/>
        <v>Warren Co SD, KY</v>
      </c>
      <c r="V687" t="s">
        <v>57</v>
      </c>
      <c r="W687" t="s">
        <v>58</v>
      </c>
      <c r="X687" s="15" t="s">
        <v>1700</v>
      </c>
      <c r="Y687" s="15" t="s">
        <v>1701</v>
      </c>
      <c r="Z687" s="15" t="s">
        <v>1700</v>
      </c>
      <c r="AA687" s="15" t="s">
        <v>1701</v>
      </c>
      <c r="AB687" s="15" t="s">
        <v>3807</v>
      </c>
      <c r="AC687" s="15" t="s">
        <v>3808</v>
      </c>
      <c r="AD687" s="15" t="s">
        <v>3809</v>
      </c>
      <c r="AE687" s="15" t="s">
        <v>3810</v>
      </c>
      <c r="AF687" s="15" t="s">
        <v>63</v>
      </c>
      <c r="AG687" s="15" t="s">
        <v>3811</v>
      </c>
      <c r="AH687" s="15"/>
    </row>
    <row r="688" spans="21:34">
      <c r="U688" t="str">
        <f t="shared" si="23"/>
        <v>Warren Co SD, KY</v>
      </c>
      <c r="V688" t="s">
        <v>57</v>
      </c>
      <c r="W688" t="s">
        <v>58</v>
      </c>
      <c r="X688" s="15" t="s">
        <v>1700</v>
      </c>
      <c r="Y688" s="15" t="s">
        <v>1701</v>
      </c>
      <c r="Z688" s="15" t="s">
        <v>1700</v>
      </c>
      <c r="AA688" s="15" t="s">
        <v>1701</v>
      </c>
      <c r="AB688" s="15" t="s">
        <v>3812</v>
      </c>
      <c r="AC688" s="15" t="s">
        <v>3813</v>
      </c>
      <c r="AD688" s="15" t="s">
        <v>3814</v>
      </c>
      <c r="AE688" s="15" t="s">
        <v>237</v>
      </c>
      <c r="AF688" s="15" t="s">
        <v>63</v>
      </c>
      <c r="AG688" s="15" t="s">
        <v>617</v>
      </c>
      <c r="AH688" s="15"/>
    </row>
    <row r="689" spans="21:34">
      <c r="U689" t="str">
        <f t="shared" si="23"/>
        <v>Warren Co SD, KY</v>
      </c>
      <c r="V689" t="s">
        <v>57</v>
      </c>
      <c r="W689" t="s">
        <v>58</v>
      </c>
      <c r="X689" s="15" t="s">
        <v>1700</v>
      </c>
      <c r="Y689" s="15" t="s">
        <v>1701</v>
      </c>
      <c r="Z689" s="15" t="s">
        <v>1700</v>
      </c>
      <c r="AA689" s="15" t="s">
        <v>1701</v>
      </c>
      <c r="AB689" s="15" t="s">
        <v>3815</v>
      </c>
      <c r="AC689" s="15" t="s">
        <v>3816</v>
      </c>
      <c r="AD689" s="15" t="s">
        <v>3817</v>
      </c>
      <c r="AE689" s="15" t="s">
        <v>237</v>
      </c>
      <c r="AF689" s="15" t="s">
        <v>63</v>
      </c>
      <c r="AG689" s="15" t="s">
        <v>617</v>
      </c>
      <c r="AH689" s="15"/>
    </row>
    <row r="690" spans="21:34">
      <c r="U690" t="str">
        <f t="shared" si="23"/>
        <v>Warren Co SD, KY</v>
      </c>
      <c r="V690" t="s">
        <v>57</v>
      </c>
      <c r="W690" t="s">
        <v>58</v>
      </c>
      <c r="X690" s="15" t="s">
        <v>1700</v>
      </c>
      <c r="Y690" s="15" t="s">
        <v>1701</v>
      </c>
      <c r="Z690" s="15" t="s">
        <v>1700</v>
      </c>
      <c r="AA690" s="15" t="s">
        <v>1701</v>
      </c>
      <c r="AB690" s="15" t="s">
        <v>3818</v>
      </c>
      <c r="AC690" s="15" t="s">
        <v>3819</v>
      </c>
      <c r="AD690" s="15" t="s">
        <v>3820</v>
      </c>
      <c r="AE690" s="15" t="s">
        <v>237</v>
      </c>
      <c r="AF690" s="15" t="s">
        <v>63</v>
      </c>
      <c r="AG690" s="15" t="s">
        <v>238</v>
      </c>
      <c r="AH690" s="15"/>
    </row>
    <row r="691" spans="21:34">
      <c r="U691" t="str">
        <f t="shared" si="23"/>
        <v>Warren Co SD, KY</v>
      </c>
      <c r="V691" t="s">
        <v>57</v>
      </c>
      <c r="W691" t="s">
        <v>58</v>
      </c>
      <c r="X691" s="15" t="s">
        <v>1700</v>
      </c>
      <c r="Y691" s="15" t="s">
        <v>1701</v>
      </c>
      <c r="Z691" s="15" t="s">
        <v>1700</v>
      </c>
      <c r="AA691" s="15" t="s">
        <v>1701</v>
      </c>
      <c r="AB691" s="15" t="s">
        <v>3821</v>
      </c>
      <c r="AC691" s="15" t="s">
        <v>3822</v>
      </c>
      <c r="AD691" s="15" t="s">
        <v>3823</v>
      </c>
      <c r="AE691" s="15" t="s">
        <v>237</v>
      </c>
      <c r="AF691" s="15" t="s">
        <v>63</v>
      </c>
      <c r="AG691" s="15" t="s">
        <v>606</v>
      </c>
      <c r="AH691" s="15"/>
    </row>
    <row r="692" spans="21:34">
      <c r="U692" t="str">
        <f t="shared" si="23"/>
        <v>Warren Co SD, KY</v>
      </c>
      <c r="V692" t="s">
        <v>57</v>
      </c>
      <c r="W692" t="s">
        <v>58</v>
      </c>
      <c r="X692" s="15" t="s">
        <v>1700</v>
      </c>
      <c r="Y692" s="15" t="s">
        <v>1701</v>
      </c>
      <c r="Z692" s="15" t="s">
        <v>1700</v>
      </c>
      <c r="AA692" s="15" t="s">
        <v>1701</v>
      </c>
      <c r="AB692" s="15" t="s">
        <v>3824</v>
      </c>
      <c r="AC692" s="15" t="s">
        <v>3825</v>
      </c>
      <c r="AD692" s="15" t="s">
        <v>3826</v>
      </c>
      <c r="AE692" s="15" t="s">
        <v>237</v>
      </c>
      <c r="AF692" s="15" t="s">
        <v>63</v>
      </c>
      <c r="AG692" s="15" t="s">
        <v>238</v>
      </c>
      <c r="AH692" s="15"/>
    </row>
    <row r="693" spans="21:34">
      <c r="U693" t="str">
        <f t="shared" ref="U693:U716" si="24">Y693&amp;", KY"</f>
        <v>Warren Co SD, KY</v>
      </c>
      <c r="V693" t="s">
        <v>57</v>
      </c>
      <c r="W693" t="s">
        <v>58</v>
      </c>
      <c r="X693" t="s">
        <v>1700</v>
      </c>
      <c r="Y693" t="s">
        <v>1701</v>
      </c>
      <c r="Z693" t="s">
        <v>1700</v>
      </c>
      <c r="AA693" t="s">
        <v>1701</v>
      </c>
      <c r="AB693" t="s">
        <v>3827</v>
      </c>
      <c r="AC693" t="s">
        <v>3828</v>
      </c>
      <c r="AD693" t="s">
        <v>3829</v>
      </c>
      <c r="AE693" t="s">
        <v>237</v>
      </c>
      <c r="AF693" t="s">
        <v>63</v>
      </c>
      <c r="AG693" t="s">
        <v>238</v>
      </c>
    </row>
    <row r="694" spans="21:34">
      <c r="U694" t="str">
        <f t="shared" si="24"/>
        <v>Warren Co SD, KY</v>
      </c>
      <c r="V694" t="s">
        <v>57</v>
      </c>
      <c r="W694" t="s">
        <v>58</v>
      </c>
      <c r="X694" t="s">
        <v>1700</v>
      </c>
      <c r="Y694" t="s">
        <v>1701</v>
      </c>
      <c r="Z694" t="s">
        <v>1700</v>
      </c>
      <c r="AA694" t="s">
        <v>1701</v>
      </c>
      <c r="AB694" t="s">
        <v>3830</v>
      </c>
      <c r="AC694" t="s">
        <v>3831</v>
      </c>
      <c r="AD694" t="s">
        <v>3832</v>
      </c>
      <c r="AE694" t="s">
        <v>237</v>
      </c>
      <c r="AF694" t="s">
        <v>63</v>
      </c>
      <c r="AG694" t="s">
        <v>617</v>
      </c>
    </row>
    <row r="695" spans="21:34">
      <c r="U695" t="str">
        <f t="shared" si="24"/>
        <v>Washington Co SD, KY</v>
      </c>
      <c r="V695" t="s">
        <v>57</v>
      </c>
      <c r="W695" t="s">
        <v>58</v>
      </c>
      <c r="X695" t="s">
        <v>1707</v>
      </c>
      <c r="Y695" t="s">
        <v>1708</v>
      </c>
      <c r="Z695" t="s">
        <v>1707</v>
      </c>
      <c r="AA695" t="s">
        <v>1708</v>
      </c>
      <c r="AB695" t="s">
        <v>3833</v>
      </c>
      <c r="AC695" t="s">
        <v>3834</v>
      </c>
      <c r="AD695" t="s">
        <v>3835</v>
      </c>
      <c r="AE695" t="s">
        <v>3836</v>
      </c>
      <c r="AF695" t="s">
        <v>63</v>
      </c>
      <c r="AG695" t="s">
        <v>3837</v>
      </c>
    </row>
    <row r="696" spans="21:34">
      <c r="U696" t="str">
        <f t="shared" si="24"/>
        <v>Washington Co SD, KY</v>
      </c>
      <c r="V696" t="s">
        <v>57</v>
      </c>
      <c r="W696" t="s">
        <v>58</v>
      </c>
      <c r="X696" t="s">
        <v>1707</v>
      </c>
      <c r="Y696" t="s">
        <v>1708</v>
      </c>
      <c r="Z696" t="s">
        <v>1707</v>
      </c>
      <c r="AA696" t="s">
        <v>1708</v>
      </c>
      <c r="AB696" t="s">
        <v>3838</v>
      </c>
      <c r="AC696" t="s">
        <v>3839</v>
      </c>
      <c r="AD696" t="s">
        <v>3840</v>
      </c>
      <c r="AE696" t="s">
        <v>1715</v>
      </c>
      <c r="AF696" t="s">
        <v>63</v>
      </c>
      <c r="AG696" t="s">
        <v>1716</v>
      </c>
    </row>
    <row r="697" spans="21:34">
      <c r="U697" t="str">
        <f t="shared" si="24"/>
        <v>Wayne Co SD, KY</v>
      </c>
      <c r="V697" t="s">
        <v>57</v>
      </c>
      <c r="W697" t="s">
        <v>58</v>
      </c>
      <c r="X697" t="s">
        <v>1717</v>
      </c>
      <c r="Y697" t="s">
        <v>1718</v>
      </c>
      <c r="Z697" t="s">
        <v>1717</v>
      </c>
      <c r="AA697" t="s">
        <v>1718</v>
      </c>
      <c r="AB697" t="s">
        <v>3841</v>
      </c>
      <c r="AC697" t="s">
        <v>3842</v>
      </c>
      <c r="AD697" t="s">
        <v>3843</v>
      </c>
      <c r="AE697" t="s">
        <v>1725</v>
      </c>
      <c r="AF697" t="s">
        <v>63</v>
      </c>
      <c r="AG697" t="s">
        <v>1726</v>
      </c>
    </row>
    <row r="698" spans="21:34">
      <c r="U698" t="str">
        <f t="shared" si="24"/>
        <v>Webster Co SD, KY</v>
      </c>
      <c r="V698" t="s">
        <v>57</v>
      </c>
      <c r="W698" t="s">
        <v>58</v>
      </c>
      <c r="X698" t="s">
        <v>1728</v>
      </c>
      <c r="Y698" t="s">
        <v>1729</v>
      </c>
      <c r="Z698" t="s">
        <v>1728</v>
      </c>
      <c r="AA698" t="s">
        <v>1729</v>
      </c>
      <c r="AB698" t="s">
        <v>3844</v>
      </c>
      <c r="AC698" t="s">
        <v>3845</v>
      </c>
      <c r="AD698" t="s">
        <v>3846</v>
      </c>
      <c r="AE698" t="s">
        <v>3847</v>
      </c>
      <c r="AF698" t="s">
        <v>63</v>
      </c>
      <c r="AG698" t="s">
        <v>3848</v>
      </c>
    </row>
    <row r="699" spans="21:34">
      <c r="U699" t="str">
        <f t="shared" si="24"/>
        <v>Webster Co SD, KY</v>
      </c>
      <c r="V699" t="s">
        <v>57</v>
      </c>
      <c r="W699" t="s">
        <v>58</v>
      </c>
      <c r="X699" t="s">
        <v>1728</v>
      </c>
      <c r="Y699" t="s">
        <v>1729</v>
      </c>
      <c r="Z699" t="s">
        <v>1728</v>
      </c>
      <c r="AA699" t="s">
        <v>1729</v>
      </c>
      <c r="AB699" t="s">
        <v>3849</v>
      </c>
      <c r="AC699" t="s">
        <v>3850</v>
      </c>
      <c r="AD699" t="s">
        <v>3851</v>
      </c>
      <c r="AE699" t="s">
        <v>1736</v>
      </c>
      <c r="AF699" t="s">
        <v>63</v>
      </c>
      <c r="AG699" t="s">
        <v>1737</v>
      </c>
    </row>
    <row r="700" spans="21:34">
      <c r="U700" t="str">
        <f t="shared" si="24"/>
        <v>Webster Co SD, KY</v>
      </c>
      <c r="V700" t="s">
        <v>57</v>
      </c>
      <c r="W700" t="s">
        <v>58</v>
      </c>
      <c r="X700" t="s">
        <v>1728</v>
      </c>
      <c r="Y700" t="s">
        <v>1729</v>
      </c>
      <c r="Z700" t="s">
        <v>1728</v>
      </c>
      <c r="AA700" t="s">
        <v>1729</v>
      </c>
      <c r="AB700" t="s">
        <v>3852</v>
      </c>
      <c r="AC700" t="s">
        <v>3853</v>
      </c>
      <c r="AD700" t="s">
        <v>3854</v>
      </c>
      <c r="AE700" t="s">
        <v>3855</v>
      </c>
      <c r="AF700" t="s">
        <v>63</v>
      </c>
      <c r="AG700" t="s">
        <v>3856</v>
      </c>
    </row>
    <row r="701" spans="21:34">
      <c r="U701" t="str">
        <f t="shared" si="24"/>
        <v>Webster Co SD, KY</v>
      </c>
      <c r="V701" t="s">
        <v>57</v>
      </c>
      <c r="W701" t="s">
        <v>58</v>
      </c>
      <c r="X701" t="s">
        <v>1728</v>
      </c>
      <c r="Y701" t="s">
        <v>1729</v>
      </c>
      <c r="Z701" t="s">
        <v>1728</v>
      </c>
      <c r="AA701" t="s">
        <v>1729</v>
      </c>
      <c r="AB701" t="s">
        <v>3857</v>
      </c>
      <c r="AC701" t="s">
        <v>3858</v>
      </c>
      <c r="AD701" t="s">
        <v>3859</v>
      </c>
      <c r="AE701" t="s">
        <v>3860</v>
      </c>
      <c r="AF701" t="s">
        <v>63</v>
      </c>
      <c r="AG701" t="s">
        <v>3861</v>
      </c>
    </row>
    <row r="702" spans="21:34">
      <c r="U702" t="str">
        <f t="shared" si="24"/>
        <v>Whitley Co SD, KY</v>
      </c>
      <c r="V702" t="s">
        <v>57</v>
      </c>
      <c r="W702" t="s">
        <v>58</v>
      </c>
      <c r="X702" t="s">
        <v>1739</v>
      </c>
      <c r="Y702" t="s">
        <v>1740</v>
      </c>
      <c r="Z702" t="s">
        <v>1739</v>
      </c>
      <c r="AA702" t="s">
        <v>1740</v>
      </c>
      <c r="AB702" t="s">
        <v>3862</v>
      </c>
      <c r="AC702" t="s">
        <v>3863</v>
      </c>
      <c r="AD702" t="s">
        <v>3864</v>
      </c>
      <c r="AE702" t="s">
        <v>1747</v>
      </c>
      <c r="AF702" t="s">
        <v>63</v>
      </c>
      <c r="AG702" t="s">
        <v>1748</v>
      </c>
    </row>
    <row r="703" spans="21:34">
      <c r="U703" t="str">
        <f t="shared" si="24"/>
        <v>Whitley Co SD, KY</v>
      </c>
      <c r="V703" t="s">
        <v>57</v>
      </c>
      <c r="W703" t="s">
        <v>58</v>
      </c>
      <c r="X703" t="s">
        <v>1739</v>
      </c>
      <c r="Y703" t="s">
        <v>1740</v>
      </c>
      <c r="Z703" t="s">
        <v>1739</v>
      </c>
      <c r="AA703" t="s">
        <v>1740</v>
      </c>
      <c r="AB703" t="s">
        <v>3865</v>
      </c>
      <c r="AC703" t="s">
        <v>3866</v>
      </c>
      <c r="AD703" t="s">
        <v>3867</v>
      </c>
      <c r="AE703" t="s">
        <v>480</v>
      </c>
      <c r="AF703" t="s">
        <v>63</v>
      </c>
      <c r="AG703" t="s">
        <v>481</v>
      </c>
    </row>
    <row r="704" spans="21:34">
      <c r="U704" t="str">
        <f t="shared" si="24"/>
        <v>Whitley Co SD, KY</v>
      </c>
      <c r="V704" t="s">
        <v>57</v>
      </c>
      <c r="W704" t="s">
        <v>58</v>
      </c>
      <c r="X704" t="s">
        <v>1739</v>
      </c>
      <c r="Y704" t="s">
        <v>1740</v>
      </c>
      <c r="Z704" t="s">
        <v>1739</v>
      </c>
      <c r="AA704" t="s">
        <v>1740</v>
      </c>
      <c r="AB704" t="s">
        <v>3868</v>
      </c>
      <c r="AC704" t="s">
        <v>3869</v>
      </c>
      <c r="AD704" t="s">
        <v>3870</v>
      </c>
      <c r="AE704" t="s">
        <v>1747</v>
      </c>
      <c r="AF704" t="s">
        <v>63</v>
      </c>
      <c r="AG704" t="s">
        <v>1748</v>
      </c>
    </row>
    <row r="705" spans="21:33">
      <c r="U705" t="str">
        <f t="shared" si="24"/>
        <v>Whitley Co SD, KY</v>
      </c>
      <c r="V705" t="s">
        <v>57</v>
      </c>
      <c r="W705" t="s">
        <v>58</v>
      </c>
      <c r="X705" t="s">
        <v>1739</v>
      </c>
      <c r="Y705" t="s">
        <v>1740</v>
      </c>
      <c r="Z705" t="s">
        <v>1739</v>
      </c>
      <c r="AA705" t="s">
        <v>1740</v>
      </c>
      <c r="AB705" t="s">
        <v>3871</v>
      </c>
      <c r="AC705" t="s">
        <v>3872</v>
      </c>
      <c r="AD705" t="s">
        <v>3873</v>
      </c>
      <c r="AE705" t="s">
        <v>1747</v>
      </c>
      <c r="AF705" t="s">
        <v>63</v>
      </c>
      <c r="AG705" t="s">
        <v>1748</v>
      </c>
    </row>
    <row r="706" spans="21:33">
      <c r="U706" t="str">
        <f t="shared" si="24"/>
        <v>Whitley Co SD, KY</v>
      </c>
      <c r="V706" t="s">
        <v>57</v>
      </c>
      <c r="W706" t="s">
        <v>58</v>
      </c>
      <c r="X706" t="s">
        <v>1739</v>
      </c>
      <c r="Y706" t="s">
        <v>1740</v>
      </c>
      <c r="Z706" t="s">
        <v>1739</v>
      </c>
      <c r="AA706" t="s">
        <v>1740</v>
      </c>
      <c r="AB706" t="s">
        <v>3874</v>
      </c>
      <c r="AC706" t="s">
        <v>3875</v>
      </c>
      <c r="AD706" t="s">
        <v>3876</v>
      </c>
      <c r="AE706" t="s">
        <v>3877</v>
      </c>
      <c r="AF706" t="s">
        <v>63</v>
      </c>
      <c r="AG706" t="s">
        <v>3878</v>
      </c>
    </row>
    <row r="707" spans="21:33">
      <c r="U707" t="str">
        <f t="shared" si="24"/>
        <v>Whitley Co SD, KY</v>
      </c>
      <c r="V707" t="s">
        <v>57</v>
      </c>
      <c r="W707" t="s">
        <v>58</v>
      </c>
      <c r="X707" t="s">
        <v>1739</v>
      </c>
      <c r="Y707" t="s">
        <v>1740</v>
      </c>
      <c r="Z707" t="s">
        <v>1739</v>
      </c>
      <c r="AA707" t="s">
        <v>1740</v>
      </c>
      <c r="AB707" t="s">
        <v>3879</v>
      </c>
      <c r="AC707" t="s">
        <v>3880</v>
      </c>
      <c r="AD707" t="s">
        <v>3881</v>
      </c>
      <c r="AE707" t="s">
        <v>1747</v>
      </c>
      <c r="AF707" t="s">
        <v>63</v>
      </c>
      <c r="AG707" t="s">
        <v>1748</v>
      </c>
    </row>
    <row r="708" spans="21:33">
      <c r="U708" t="str">
        <f t="shared" si="24"/>
        <v>Williamsburg ISD, KY</v>
      </c>
      <c r="V708" t="s">
        <v>57</v>
      </c>
      <c r="W708" t="s">
        <v>58</v>
      </c>
      <c r="X708" t="s">
        <v>1750</v>
      </c>
      <c r="Y708" t="s">
        <v>1751</v>
      </c>
      <c r="Z708" t="s">
        <v>1750</v>
      </c>
      <c r="AA708" t="s">
        <v>1751</v>
      </c>
      <c r="AB708" t="s">
        <v>3882</v>
      </c>
      <c r="AC708" t="s">
        <v>3883</v>
      </c>
      <c r="AD708" t="s">
        <v>1757</v>
      </c>
      <c r="AE708" t="s">
        <v>1747</v>
      </c>
      <c r="AF708" t="s">
        <v>63</v>
      </c>
      <c r="AG708" t="s">
        <v>1748</v>
      </c>
    </row>
    <row r="709" spans="21:33">
      <c r="U709" t="str">
        <f t="shared" si="24"/>
        <v>Williamstown Independent Schools, KY</v>
      </c>
      <c r="V709" t="s">
        <v>57</v>
      </c>
      <c r="W709" t="s">
        <v>58</v>
      </c>
      <c r="X709" t="s">
        <v>1759</v>
      </c>
      <c r="Y709" t="s">
        <v>1760</v>
      </c>
      <c r="Z709" t="s">
        <v>1759</v>
      </c>
      <c r="AA709" t="s">
        <v>1760</v>
      </c>
      <c r="AB709" t="s">
        <v>3884</v>
      </c>
      <c r="AC709" t="s">
        <v>3885</v>
      </c>
      <c r="AD709" t="s">
        <v>1765</v>
      </c>
      <c r="AE709" t="s">
        <v>772</v>
      </c>
      <c r="AF709" t="s">
        <v>63</v>
      </c>
      <c r="AG709" t="s">
        <v>773</v>
      </c>
    </row>
    <row r="710" spans="21:33">
      <c r="U710" t="str">
        <f t="shared" si="24"/>
        <v>Wolfe Co SD, KY</v>
      </c>
      <c r="V710" t="s">
        <v>57</v>
      </c>
      <c r="W710" t="s">
        <v>58</v>
      </c>
      <c r="X710" t="s">
        <v>1767</v>
      </c>
      <c r="Y710" t="s">
        <v>1768</v>
      </c>
      <c r="Z710" t="s">
        <v>1767</v>
      </c>
      <c r="AA710" t="s">
        <v>1768</v>
      </c>
      <c r="AB710" t="s">
        <v>3886</v>
      </c>
      <c r="AC710" t="s">
        <v>3887</v>
      </c>
      <c r="AD710" t="s">
        <v>3888</v>
      </c>
      <c r="AE710" t="s">
        <v>1774</v>
      </c>
      <c r="AF710" t="s">
        <v>63</v>
      </c>
      <c r="AG710" t="s">
        <v>1775</v>
      </c>
    </row>
    <row r="711" spans="21:33">
      <c r="U711" t="str">
        <f t="shared" si="24"/>
        <v>Wolfe Co SD, KY</v>
      </c>
      <c r="V711" t="s">
        <v>57</v>
      </c>
      <c r="W711" t="s">
        <v>58</v>
      </c>
      <c r="X711" t="s">
        <v>1767</v>
      </c>
      <c r="Y711" t="s">
        <v>1768</v>
      </c>
      <c r="Z711" t="s">
        <v>1767</v>
      </c>
      <c r="AA711" t="s">
        <v>1768</v>
      </c>
      <c r="AB711" t="s">
        <v>3889</v>
      </c>
      <c r="AC711" t="s">
        <v>3890</v>
      </c>
      <c r="AD711" t="s">
        <v>3891</v>
      </c>
      <c r="AE711" t="s">
        <v>3892</v>
      </c>
      <c r="AF711" t="s">
        <v>63</v>
      </c>
      <c r="AG711" t="s">
        <v>3893</v>
      </c>
    </row>
    <row r="712" spans="21:33">
      <c r="U712" t="str">
        <f t="shared" si="24"/>
        <v>Wolfe Co SD, KY</v>
      </c>
      <c r="V712" t="s">
        <v>57</v>
      </c>
      <c r="W712" t="s">
        <v>58</v>
      </c>
      <c r="X712" t="s">
        <v>1767</v>
      </c>
      <c r="Y712" t="s">
        <v>1768</v>
      </c>
      <c r="Z712" t="s">
        <v>1767</v>
      </c>
      <c r="AA712" t="s">
        <v>1768</v>
      </c>
      <c r="AB712" t="s">
        <v>3894</v>
      </c>
      <c r="AC712" t="s">
        <v>3895</v>
      </c>
      <c r="AD712" t="s">
        <v>3896</v>
      </c>
      <c r="AE712" t="s">
        <v>3897</v>
      </c>
      <c r="AF712" t="s">
        <v>63</v>
      </c>
      <c r="AG712" t="s">
        <v>3898</v>
      </c>
    </row>
    <row r="713" spans="21:33">
      <c r="U713" t="str">
        <f t="shared" si="24"/>
        <v>Woodford Co Public Schools, KY</v>
      </c>
      <c r="V713" t="s">
        <v>57</v>
      </c>
      <c r="W713" t="s">
        <v>58</v>
      </c>
      <c r="X713" t="s">
        <v>1776</v>
      </c>
      <c r="Y713" t="s">
        <v>1777</v>
      </c>
      <c r="Z713" t="s">
        <v>1776</v>
      </c>
      <c r="AA713" t="s">
        <v>1777</v>
      </c>
      <c r="AB713" t="s">
        <v>3899</v>
      </c>
      <c r="AC713" t="s">
        <v>3900</v>
      </c>
      <c r="AD713" t="s">
        <v>3901</v>
      </c>
      <c r="AE713" t="s">
        <v>1784</v>
      </c>
      <c r="AF713" t="s">
        <v>63</v>
      </c>
      <c r="AG713" t="s">
        <v>1785</v>
      </c>
    </row>
    <row r="714" spans="21:33">
      <c r="U714" t="str">
        <f t="shared" si="24"/>
        <v>Woodford Co Public Schools, KY</v>
      </c>
      <c r="V714" t="s">
        <v>57</v>
      </c>
      <c r="W714" t="s">
        <v>58</v>
      </c>
      <c r="X714" t="s">
        <v>1776</v>
      </c>
      <c r="Y714" t="s">
        <v>1777</v>
      </c>
      <c r="Z714" t="s">
        <v>1776</v>
      </c>
      <c r="AA714" t="s">
        <v>1777</v>
      </c>
      <c r="AB714" t="s">
        <v>3902</v>
      </c>
      <c r="AC714" t="s">
        <v>2262</v>
      </c>
      <c r="AD714" t="s">
        <v>3903</v>
      </c>
      <c r="AE714" t="s">
        <v>3904</v>
      </c>
      <c r="AF714" t="s">
        <v>63</v>
      </c>
      <c r="AG714" t="s">
        <v>3905</v>
      </c>
    </row>
    <row r="715" spans="21:33">
      <c r="U715" t="str">
        <f t="shared" si="24"/>
        <v>Woodford Co Public Schools, KY</v>
      </c>
      <c r="V715" t="s">
        <v>57</v>
      </c>
      <c r="W715" t="s">
        <v>58</v>
      </c>
      <c r="X715" t="s">
        <v>1776</v>
      </c>
      <c r="Y715" t="s">
        <v>1777</v>
      </c>
      <c r="Z715" t="s">
        <v>1776</v>
      </c>
      <c r="AA715" t="s">
        <v>1777</v>
      </c>
      <c r="AB715" t="s">
        <v>3906</v>
      </c>
      <c r="AC715" t="s">
        <v>3907</v>
      </c>
      <c r="AD715" t="s">
        <v>3908</v>
      </c>
      <c r="AE715" t="s">
        <v>1784</v>
      </c>
      <c r="AF715" t="s">
        <v>63</v>
      </c>
      <c r="AG715" t="s">
        <v>1785</v>
      </c>
    </row>
    <row r="716" spans="21:33">
      <c r="U716" t="str">
        <f t="shared" si="24"/>
        <v>Woodford Co Public Schools, KY</v>
      </c>
      <c r="V716" t="s">
        <v>57</v>
      </c>
      <c r="W716" t="s">
        <v>58</v>
      </c>
      <c r="X716" t="s">
        <v>1776</v>
      </c>
      <c r="Y716" t="s">
        <v>1777</v>
      </c>
      <c r="Z716" t="s">
        <v>1776</v>
      </c>
      <c r="AA716" t="s">
        <v>1777</v>
      </c>
      <c r="AB716" t="s">
        <v>3909</v>
      </c>
      <c r="AC716" t="s">
        <v>2266</v>
      </c>
      <c r="AD716" t="s">
        <v>3910</v>
      </c>
      <c r="AE716" t="s">
        <v>1784</v>
      </c>
      <c r="AF716" t="s">
        <v>63</v>
      </c>
      <c r="AG716" t="s">
        <v>1785</v>
      </c>
    </row>
    <row r="717" spans="21:33">
      <c r="AD717" s="25"/>
    </row>
    <row r="737" customFormat="1"/>
    <row r="738" customFormat="1"/>
    <row r="739" customFormat="1"/>
    <row r="740" customFormat="1"/>
    <row r="741" customFormat="1"/>
    <row r="759" spans="30:30">
      <c r="AD759" s="25"/>
    </row>
  </sheetData>
  <autoFilter ref="U1:AI728" xr:uid="{00000000-0001-0000-0600-000000000000}">
    <sortState xmlns:xlrd2="http://schemas.microsoft.com/office/spreadsheetml/2017/richdata2" ref="U2:AI689">
      <sortCondition ref="Y1"/>
    </sortState>
  </autoFilter>
  <conditionalFormatting sqref="S1:S1048576">
    <cfRule type="cellIs" dxfId="6" priority="10" operator="equal">
      <formula>0</formula>
    </cfRule>
  </conditionalFormatting>
  <conditionalFormatting sqref="AX178:AX1048576 AW2:AW177 AX1">
    <cfRule type="duplicateValues" dxfId="5" priority="7"/>
  </conditionalFormatting>
  <conditionalFormatting sqref="AB422:AB521 AB2:AB420 AB523:AB690">
    <cfRule type="duplicateValues" dxfId="4" priority="60"/>
  </conditionalFormatting>
  <conditionalFormatting sqref="AO2:AO177">
    <cfRule type="expression" dxfId="3" priority="3">
      <formula>$P2&gt;1</formula>
    </cfRule>
  </conditionalFormatting>
  <conditionalFormatting sqref="AO2:AO177">
    <cfRule type="expression" dxfId="2" priority="2">
      <formula>$P2&gt;0</formula>
    </cfRule>
  </conditionalFormatting>
  <conditionalFormatting sqref="AB585:AB728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8A3B9-33FF-4FA9-998E-AB03822598FE}">
  <sheetPr codeName="Sheet5"/>
  <dimension ref="A1:P903"/>
  <sheetViews>
    <sheetView zoomScale="84" zoomScaleNormal="84" workbookViewId="0"/>
  </sheetViews>
  <sheetFormatPr defaultColWidth="8.7109375" defaultRowHeight="15"/>
  <cols>
    <col min="1" max="1" width="38.42578125" customWidth="1"/>
    <col min="2" max="2" width="13.42578125" customWidth="1"/>
    <col min="3" max="3" width="5.42578125" customWidth="1"/>
    <col min="4" max="4" width="10" customWidth="1"/>
    <col min="5" max="5" width="27.7109375" customWidth="1"/>
    <col min="6" max="6" width="13.42578125" customWidth="1"/>
    <col min="7" max="7" width="27.7109375" customWidth="1"/>
    <col min="8" max="8" width="16.7109375" customWidth="1"/>
    <col min="9" max="9" width="29.7109375" customWidth="1"/>
    <col min="10" max="10" width="23.42578125" style="25" customWidth="1"/>
    <col min="11" max="11" width="12.7109375" customWidth="1"/>
    <col min="12" max="12" width="12.42578125" customWidth="1"/>
    <col min="13" max="13" width="10.42578125" customWidth="1"/>
    <col min="14" max="14" width="17.42578125" customWidth="1"/>
    <col min="15" max="15" width="15" customWidth="1"/>
    <col min="16" max="16" width="17.42578125" bestFit="1" customWidth="1"/>
  </cols>
  <sheetData>
    <row r="1" spans="1:16">
      <c r="A1" t="s">
        <v>41</v>
      </c>
      <c r="B1" t="s">
        <v>42</v>
      </c>
      <c r="C1" t="s">
        <v>43</v>
      </c>
      <c r="D1" t="s">
        <v>44</v>
      </c>
      <c r="E1" t="s">
        <v>3911</v>
      </c>
      <c r="F1" t="s">
        <v>46</v>
      </c>
      <c r="G1" t="s">
        <v>47</v>
      </c>
      <c r="H1" t="s">
        <v>48</v>
      </c>
      <c r="I1" t="s">
        <v>3912</v>
      </c>
      <c r="J1" t="s">
        <v>49</v>
      </c>
      <c r="K1" t="s">
        <v>50</v>
      </c>
      <c r="L1" t="s">
        <v>51</v>
      </c>
      <c r="M1" t="s">
        <v>52</v>
      </c>
      <c r="N1" t="s">
        <v>53</v>
      </c>
      <c r="O1" s="40" t="s">
        <v>54</v>
      </c>
      <c r="P1" t="s">
        <v>3913</v>
      </c>
    </row>
    <row r="2" spans="1:16">
      <c r="A2" t="str">
        <f t="shared" ref="A2:A65" si="0">E2&amp;", KY"</f>
        <v>Adair Co SD, KY</v>
      </c>
      <c r="B2" t="s">
        <v>30</v>
      </c>
      <c r="D2" t="s">
        <v>55</v>
      </c>
      <c r="E2" t="s">
        <v>56</v>
      </c>
      <c r="F2" t="s">
        <v>55</v>
      </c>
      <c r="G2" t="s">
        <v>56</v>
      </c>
      <c r="H2" t="s">
        <v>55</v>
      </c>
      <c r="I2" t="s">
        <v>56</v>
      </c>
      <c r="J2" t="s">
        <v>66</v>
      </c>
      <c r="K2" t="s">
        <v>62</v>
      </c>
      <c r="L2" t="s">
        <v>63</v>
      </c>
      <c r="M2" t="s">
        <v>64</v>
      </c>
      <c r="N2" s="48" t="s">
        <v>67</v>
      </c>
    </row>
    <row r="3" spans="1:16">
      <c r="A3" t="str">
        <f t="shared" si="0"/>
        <v>Allen Co SD, KY</v>
      </c>
      <c r="B3" t="s">
        <v>30</v>
      </c>
      <c r="D3" s="15" t="s">
        <v>68</v>
      </c>
      <c r="E3" s="15" t="s">
        <v>69</v>
      </c>
      <c r="F3" s="15" t="s">
        <v>68</v>
      </c>
      <c r="G3" s="15" t="s">
        <v>69</v>
      </c>
      <c r="H3" s="15" t="s">
        <v>68</v>
      </c>
      <c r="I3" s="15" t="s">
        <v>69</v>
      </c>
      <c r="J3" s="15" t="s">
        <v>76</v>
      </c>
      <c r="K3" s="15" t="s">
        <v>73</v>
      </c>
      <c r="L3" s="15" t="s">
        <v>63</v>
      </c>
      <c r="M3" s="15" t="s">
        <v>74</v>
      </c>
      <c r="N3" s="48" t="s">
        <v>77</v>
      </c>
    </row>
    <row r="4" spans="1:16">
      <c r="A4" t="str">
        <f t="shared" si="0"/>
        <v>Anchorage ISD, KY</v>
      </c>
      <c r="B4" t="s">
        <v>30</v>
      </c>
      <c r="D4" t="s">
        <v>78</v>
      </c>
      <c r="E4" t="s">
        <v>79</v>
      </c>
      <c r="F4" t="s">
        <v>78</v>
      </c>
      <c r="G4" t="s">
        <v>79</v>
      </c>
      <c r="H4" t="s">
        <v>78</v>
      </c>
      <c r="I4" t="s">
        <v>79</v>
      </c>
      <c r="J4" t="s">
        <v>82</v>
      </c>
      <c r="K4" t="s">
        <v>83</v>
      </c>
      <c r="L4" t="s">
        <v>63</v>
      </c>
      <c r="M4" t="s">
        <v>84</v>
      </c>
      <c r="N4" s="48" t="s">
        <v>86</v>
      </c>
    </row>
    <row r="5" spans="1:16">
      <c r="A5" t="str">
        <f t="shared" si="0"/>
        <v>Anderson Co SD, KY</v>
      </c>
      <c r="B5" t="s">
        <v>30</v>
      </c>
      <c r="D5" s="15" t="s">
        <v>87</v>
      </c>
      <c r="E5" s="15" t="s">
        <v>88</v>
      </c>
      <c r="F5" s="15" t="s">
        <v>87</v>
      </c>
      <c r="G5" s="15" t="s">
        <v>88</v>
      </c>
      <c r="H5" s="15" t="s">
        <v>87</v>
      </c>
      <c r="I5" s="15" t="s">
        <v>88</v>
      </c>
      <c r="J5" s="15" t="s">
        <v>95</v>
      </c>
      <c r="K5" s="15" t="s">
        <v>92</v>
      </c>
      <c r="L5" s="15" t="s">
        <v>63</v>
      </c>
      <c r="M5" s="15" t="s">
        <v>93</v>
      </c>
      <c r="N5" s="48" t="s">
        <v>96</v>
      </c>
    </row>
    <row r="6" spans="1:16">
      <c r="A6" t="str">
        <f t="shared" si="0"/>
        <v>Ashland ISD, KY</v>
      </c>
      <c r="B6" t="s">
        <v>30</v>
      </c>
      <c r="D6" t="s">
        <v>97</v>
      </c>
      <c r="E6" t="s">
        <v>98</v>
      </c>
      <c r="F6" t="s">
        <v>97</v>
      </c>
      <c r="G6" t="s">
        <v>98</v>
      </c>
      <c r="H6" t="s">
        <v>97</v>
      </c>
      <c r="I6" t="s">
        <v>98</v>
      </c>
      <c r="J6" t="s">
        <v>103</v>
      </c>
      <c r="K6" t="s">
        <v>104</v>
      </c>
      <c r="L6" t="s">
        <v>63</v>
      </c>
      <c r="M6" t="s">
        <v>105</v>
      </c>
      <c r="N6" s="48" t="s">
        <v>106</v>
      </c>
    </row>
    <row r="7" spans="1:16">
      <c r="A7" t="str">
        <f t="shared" si="0"/>
        <v>Augusta ISD, KY</v>
      </c>
      <c r="B7" t="s">
        <v>30</v>
      </c>
      <c r="D7" s="15" t="s">
        <v>107</v>
      </c>
      <c r="E7" s="15" t="s">
        <v>108</v>
      </c>
      <c r="F7" s="15" t="s">
        <v>107</v>
      </c>
      <c r="G7" s="15" t="s">
        <v>108</v>
      </c>
      <c r="H7" s="15" t="s">
        <v>107</v>
      </c>
      <c r="I7" s="15" t="s">
        <v>108</v>
      </c>
      <c r="J7" s="15" t="s">
        <v>113</v>
      </c>
      <c r="K7" s="15" t="s">
        <v>114</v>
      </c>
      <c r="L7" s="15" t="s">
        <v>63</v>
      </c>
      <c r="M7" s="15" t="s">
        <v>115</v>
      </c>
      <c r="N7" s="48" t="s">
        <v>116</v>
      </c>
    </row>
    <row r="8" spans="1:16">
      <c r="A8" t="str">
        <f t="shared" si="0"/>
        <v>Ballard Co SD, KY</v>
      </c>
      <c r="B8" t="s">
        <v>30</v>
      </c>
      <c r="D8" t="s">
        <v>117</v>
      </c>
      <c r="E8" t="s">
        <v>118</v>
      </c>
      <c r="F8" t="s">
        <v>117</v>
      </c>
      <c r="G8" t="s">
        <v>118</v>
      </c>
      <c r="H8" t="s">
        <v>117</v>
      </c>
      <c r="I8" t="s">
        <v>118</v>
      </c>
      <c r="J8" t="s">
        <v>123</v>
      </c>
      <c r="K8" t="s">
        <v>124</v>
      </c>
      <c r="L8" t="s">
        <v>63</v>
      </c>
      <c r="M8" t="s">
        <v>125</v>
      </c>
      <c r="N8" s="48" t="s">
        <v>126</v>
      </c>
    </row>
    <row r="9" spans="1:16">
      <c r="A9" t="str">
        <f t="shared" si="0"/>
        <v>Barbourville ISD, KY</v>
      </c>
      <c r="B9" t="s">
        <v>30</v>
      </c>
      <c r="D9" s="15" t="s">
        <v>127</v>
      </c>
      <c r="E9" s="15" t="s">
        <v>128</v>
      </c>
      <c r="F9" s="15" t="s">
        <v>127</v>
      </c>
      <c r="G9" s="15" t="s">
        <v>128</v>
      </c>
      <c r="H9" s="15" t="s">
        <v>127</v>
      </c>
      <c r="I9" s="15" t="s">
        <v>128</v>
      </c>
      <c r="J9" s="15" t="s">
        <v>133</v>
      </c>
      <c r="K9" s="15" t="s">
        <v>134</v>
      </c>
      <c r="L9" s="15" t="s">
        <v>63</v>
      </c>
      <c r="M9" s="15" t="s">
        <v>135</v>
      </c>
      <c r="N9" s="48" t="s">
        <v>136</v>
      </c>
    </row>
    <row r="10" spans="1:16">
      <c r="A10" t="str">
        <f t="shared" si="0"/>
        <v>Bardstown City Schools, KY</v>
      </c>
      <c r="B10" t="s">
        <v>30</v>
      </c>
      <c r="D10" s="15" t="s">
        <v>137</v>
      </c>
      <c r="E10" s="15" t="s">
        <v>138</v>
      </c>
      <c r="F10" s="15" t="s">
        <v>137</v>
      </c>
      <c r="G10" s="15" t="s">
        <v>138</v>
      </c>
      <c r="H10" s="15" t="s">
        <v>137</v>
      </c>
      <c r="I10" s="15" t="s">
        <v>138</v>
      </c>
      <c r="J10" s="15" t="s">
        <v>143</v>
      </c>
      <c r="K10" s="15" t="s">
        <v>144</v>
      </c>
      <c r="L10" s="15" t="s">
        <v>63</v>
      </c>
      <c r="M10" s="15" t="s">
        <v>145</v>
      </c>
      <c r="N10" s="48" t="s">
        <v>146</v>
      </c>
    </row>
    <row r="11" spans="1:16">
      <c r="A11" t="str">
        <f t="shared" si="0"/>
        <v>Barren Co SD, KY</v>
      </c>
      <c r="B11" t="s">
        <v>30</v>
      </c>
      <c r="D11" t="s">
        <v>147</v>
      </c>
      <c r="E11" t="s">
        <v>148</v>
      </c>
      <c r="F11" t="s">
        <v>147</v>
      </c>
      <c r="G11" t="s">
        <v>148</v>
      </c>
      <c r="H11" t="s">
        <v>147</v>
      </c>
      <c r="I11" t="s">
        <v>148</v>
      </c>
      <c r="J11" t="s">
        <v>154</v>
      </c>
      <c r="K11" t="s">
        <v>155</v>
      </c>
      <c r="L11" t="s">
        <v>63</v>
      </c>
      <c r="M11" t="s">
        <v>156</v>
      </c>
      <c r="N11" s="48" t="s">
        <v>157</v>
      </c>
    </row>
    <row r="12" spans="1:16">
      <c r="A12" t="str">
        <f t="shared" si="0"/>
        <v>Bath Co SD, KY</v>
      </c>
      <c r="B12" t="s">
        <v>30</v>
      </c>
      <c r="D12" s="15" t="s">
        <v>158</v>
      </c>
      <c r="E12" s="15" t="s">
        <v>159</v>
      </c>
      <c r="F12" s="15" t="s">
        <v>158</v>
      </c>
      <c r="G12" s="15" t="s">
        <v>159</v>
      </c>
      <c r="H12" s="15" t="s">
        <v>158</v>
      </c>
      <c r="I12" s="15" t="s">
        <v>159</v>
      </c>
      <c r="J12" s="15" t="s">
        <v>164</v>
      </c>
      <c r="K12" s="15" t="s">
        <v>165</v>
      </c>
      <c r="L12" s="15" t="s">
        <v>63</v>
      </c>
      <c r="M12" s="15" t="s">
        <v>166</v>
      </c>
      <c r="N12" s="48" t="s">
        <v>167</v>
      </c>
    </row>
    <row r="13" spans="1:16">
      <c r="A13" t="str">
        <f t="shared" si="0"/>
        <v>Beechwood ISD, KY</v>
      </c>
      <c r="B13" t="s">
        <v>30</v>
      </c>
      <c r="D13" s="15" t="s">
        <v>168</v>
      </c>
      <c r="E13" s="15" t="s">
        <v>169</v>
      </c>
      <c r="F13" s="15" t="s">
        <v>168</v>
      </c>
      <c r="G13" s="15" t="s">
        <v>169</v>
      </c>
      <c r="H13" s="15" t="s">
        <v>168</v>
      </c>
      <c r="I13" s="15" t="s">
        <v>169</v>
      </c>
      <c r="J13" s="15" t="s">
        <v>174</v>
      </c>
      <c r="K13" s="15" t="s">
        <v>175</v>
      </c>
      <c r="L13" s="15" t="s">
        <v>63</v>
      </c>
      <c r="M13" s="15" t="s">
        <v>176</v>
      </c>
      <c r="N13" s="48" t="s">
        <v>177</v>
      </c>
    </row>
    <row r="14" spans="1:16">
      <c r="A14" t="str">
        <f t="shared" si="0"/>
        <v>Bell Co SD, KY</v>
      </c>
      <c r="B14" t="s">
        <v>30</v>
      </c>
      <c r="D14" s="15" t="s">
        <v>178</v>
      </c>
      <c r="E14" s="15" t="s">
        <v>179</v>
      </c>
      <c r="F14" s="15" t="s">
        <v>178</v>
      </c>
      <c r="G14" s="15" t="s">
        <v>179</v>
      </c>
      <c r="H14" s="15" t="s">
        <v>178</v>
      </c>
      <c r="I14" s="15" t="s">
        <v>179</v>
      </c>
      <c r="J14" s="15" t="s">
        <v>183</v>
      </c>
      <c r="K14" s="15" t="s">
        <v>184</v>
      </c>
      <c r="L14" s="15" t="s">
        <v>63</v>
      </c>
      <c r="M14" s="15" t="s">
        <v>185</v>
      </c>
      <c r="N14" s="48" t="s">
        <v>186</v>
      </c>
    </row>
    <row r="15" spans="1:16">
      <c r="A15" t="str">
        <f t="shared" si="0"/>
        <v>Bellevue ISD, KY</v>
      </c>
      <c r="B15" t="s">
        <v>30</v>
      </c>
      <c r="D15" s="15" t="s">
        <v>187</v>
      </c>
      <c r="E15" s="15" t="s">
        <v>188</v>
      </c>
      <c r="F15" s="15" t="s">
        <v>187</v>
      </c>
      <c r="G15" s="15" t="s">
        <v>188</v>
      </c>
      <c r="H15" s="15" t="s">
        <v>187</v>
      </c>
      <c r="I15" s="15" t="s">
        <v>188</v>
      </c>
      <c r="J15" s="15" t="s">
        <v>193</v>
      </c>
      <c r="K15" s="15" t="s">
        <v>194</v>
      </c>
      <c r="L15" s="15" t="s">
        <v>63</v>
      </c>
      <c r="M15" s="15" t="s">
        <v>195</v>
      </c>
      <c r="N15" s="48" t="s">
        <v>196</v>
      </c>
    </row>
    <row r="16" spans="1:16">
      <c r="A16" t="str">
        <f t="shared" si="0"/>
        <v>Berea ISD, KY</v>
      </c>
      <c r="B16" t="s">
        <v>30</v>
      </c>
      <c r="D16" s="15" t="s">
        <v>197</v>
      </c>
      <c r="E16" s="15" t="s">
        <v>198</v>
      </c>
      <c r="F16" s="15" t="s">
        <v>197</v>
      </c>
      <c r="G16" s="15" t="s">
        <v>198</v>
      </c>
      <c r="H16" s="15" t="s">
        <v>197</v>
      </c>
      <c r="I16" s="15" t="s">
        <v>198</v>
      </c>
      <c r="J16" s="15" t="s">
        <v>205</v>
      </c>
      <c r="K16" s="15" t="s">
        <v>206</v>
      </c>
      <c r="L16" s="15" t="s">
        <v>63</v>
      </c>
      <c r="M16" s="15" t="s">
        <v>207</v>
      </c>
      <c r="N16" s="48" t="s">
        <v>208</v>
      </c>
    </row>
    <row r="17" spans="1:14">
      <c r="A17" t="str">
        <f t="shared" si="0"/>
        <v>Boone County SD, KY</v>
      </c>
      <c r="B17" t="s">
        <v>30</v>
      </c>
      <c r="D17" t="s">
        <v>209</v>
      </c>
      <c r="E17" t="s">
        <v>210</v>
      </c>
      <c r="F17" t="s">
        <v>209</v>
      </c>
      <c r="G17" t="s">
        <v>210</v>
      </c>
      <c r="H17" t="s">
        <v>209</v>
      </c>
      <c r="I17" t="s">
        <v>210</v>
      </c>
      <c r="J17" t="s">
        <v>214</v>
      </c>
      <c r="K17" t="s">
        <v>215</v>
      </c>
      <c r="L17" t="s">
        <v>63</v>
      </c>
      <c r="M17" t="s">
        <v>216</v>
      </c>
      <c r="N17" s="48" t="s">
        <v>217</v>
      </c>
    </row>
    <row r="18" spans="1:14">
      <c r="A18" t="str">
        <f t="shared" si="0"/>
        <v>Bourbon Co SD, KY</v>
      </c>
      <c r="B18" t="s">
        <v>30</v>
      </c>
      <c r="D18" s="15" t="s">
        <v>218</v>
      </c>
      <c r="E18" s="15" t="s">
        <v>219</v>
      </c>
      <c r="F18" s="15" t="s">
        <v>218</v>
      </c>
      <c r="G18" s="15" t="s">
        <v>219</v>
      </c>
      <c r="H18" s="15" t="s">
        <v>218</v>
      </c>
      <c r="I18" s="15" t="s">
        <v>219</v>
      </c>
      <c r="J18" s="15" t="s">
        <v>224</v>
      </c>
      <c r="K18" s="15" t="s">
        <v>225</v>
      </c>
      <c r="L18" s="15" t="s">
        <v>63</v>
      </c>
      <c r="M18" s="15" t="s">
        <v>226</v>
      </c>
      <c r="N18" s="48" t="s">
        <v>227</v>
      </c>
    </row>
    <row r="19" spans="1:14">
      <c r="A19" t="str">
        <f t="shared" si="0"/>
        <v>Bowling Green ISD, KY</v>
      </c>
      <c r="B19" t="s">
        <v>30</v>
      </c>
      <c r="D19" t="s">
        <v>228</v>
      </c>
      <c r="E19" t="s">
        <v>229</v>
      </c>
      <c r="F19" t="s">
        <v>228</v>
      </c>
      <c r="G19" t="s">
        <v>229</v>
      </c>
      <c r="H19" t="s">
        <v>228</v>
      </c>
      <c r="I19" t="s">
        <v>229</v>
      </c>
      <c r="J19" t="s">
        <v>236</v>
      </c>
      <c r="K19" t="s">
        <v>237</v>
      </c>
      <c r="L19" t="s">
        <v>63</v>
      </c>
      <c r="M19" t="s">
        <v>238</v>
      </c>
      <c r="N19" s="48" t="s">
        <v>239</v>
      </c>
    </row>
    <row r="20" spans="1:14">
      <c r="A20" t="str">
        <f t="shared" si="0"/>
        <v>Boyd Co PSD, KY</v>
      </c>
      <c r="B20" t="s">
        <v>30</v>
      </c>
      <c r="D20" s="15" t="s">
        <v>240</v>
      </c>
      <c r="E20" s="15" t="s">
        <v>241</v>
      </c>
      <c r="F20" s="15" t="s">
        <v>240</v>
      </c>
      <c r="G20" s="15" t="s">
        <v>241</v>
      </c>
      <c r="H20" s="15" t="s">
        <v>240</v>
      </c>
      <c r="I20" s="15" t="s">
        <v>241</v>
      </c>
      <c r="J20" s="15" t="s">
        <v>246</v>
      </c>
      <c r="K20" s="15" t="s">
        <v>104</v>
      </c>
      <c r="L20" s="15" t="s">
        <v>63</v>
      </c>
      <c r="M20" s="15" t="s">
        <v>152</v>
      </c>
      <c r="N20" s="48" t="s">
        <v>247</v>
      </c>
    </row>
    <row r="21" spans="1:14">
      <c r="A21" t="str">
        <f t="shared" si="0"/>
        <v>Boyle County SD, KY</v>
      </c>
      <c r="B21" t="s">
        <v>30</v>
      </c>
      <c r="D21" t="s">
        <v>248</v>
      </c>
      <c r="E21" t="s">
        <v>249</v>
      </c>
      <c r="F21" t="s">
        <v>248</v>
      </c>
      <c r="G21" t="s">
        <v>249</v>
      </c>
      <c r="H21" t="s">
        <v>248</v>
      </c>
      <c r="I21" t="s">
        <v>249</v>
      </c>
      <c r="J21" t="s">
        <v>256</v>
      </c>
      <c r="K21" t="s">
        <v>257</v>
      </c>
      <c r="L21" t="s">
        <v>63</v>
      </c>
      <c r="M21" t="s">
        <v>258</v>
      </c>
      <c r="N21" s="48" t="s">
        <v>259</v>
      </c>
    </row>
    <row r="22" spans="1:14">
      <c r="A22" t="str">
        <f t="shared" si="0"/>
        <v>Bracken Co SD, KY</v>
      </c>
      <c r="B22" t="s">
        <v>30</v>
      </c>
      <c r="D22" s="15" t="s">
        <v>260</v>
      </c>
      <c r="E22" s="15" t="s">
        <v>261</v>
      </c>
      <c r="F22" s="15" t="s">
        <v>260</v>
      </c>
      <c r="G22" s="15" t="s">
        <v>261</v>
      </c>
      <c r="H22" s="15" t="s">
        <v>260</v>
      </c>
      <c r="I22" s="15" t="s">
        <v>261</v>
      </c>
      <c r="J22" s="15" t="s">
        <v>266</v>
      </c>
      <c r="K22" s="15" t="s">
        <v>267</v>
      </c>
      <c r="L22" s="15" t="s">
        <v>63</v>
      </c>
      <c r="M22" s="15" t="s">
        <v>268</v>
      </c>
      <c r="N22" s="48" t="s">
        <v>269</v>
      </c>
    </row>
    <row r="23" spans="1:14">
      <c r="A23" t="str">
        <f t="shared" si="0"/>
        <v>Breathitt Co SD, KY</v>
      </c>
      <c r="B23" t="s">
        <v>30</v>
      </c>
      <c r="D23" t="s">
        <v>270</v>
      </c>
      <c r="E23" t="s">
        <v>271</v>
      </c>
      <c r="F23" t="s">
        <v>270</v>
      </c>
      <c r="G23" t="s">
        <v>271</v>
      </c>
      <c r="H23" t="s">
        <v>270</v>
      </c>
      <c r="I23" t="s">
        <v>271</v>
      </c>
      <c r="J23" t="s">
        <v>276</v>
      </c>
      <c r="K23" t="s">
        <v>277</v>
      </c>
      <c r="L23" t="s">
        <v>63</v>
      </c>
      <c r="M23" t="s">
        <v>278</v>
      </c>
      <c r="N23" s="48" t="s">
        <v>279</v>
      </c>
    </row>
    <row r="24" spans="1:14">
      <c r="A24" t="str">
        <f t="shared" si="0"/>
        <v>Breckinridge Co SD, KY</v>
      </c>
      <c r="B24" t="s">
        <v>30</v>
      </c>
      <c r="D24" s="15" t="s">
        <v>280</v>
      </c>
      <c r="E24" s="15" t="s">
        <v>281</v>
      </c>
      <c r="F24" s="15" t="s">
        <v>280</v>
      </c>
      <c r="G24" s="15" t="s">
        <v>281</v>
      </c>
      <c r="H24" s="15" t="s">
        <v>280</v>
      </c>
      <c r="I24" s="15" t="s">
        <v>281</v>
      </c>
      <c r="J24" s="15" t="s">
        <v>286</v>
      </c>
      <c r="K24" s="15" t="s">
        <v>287</v>
      </c>
      <c r="L24" s="15" t="s">
        <v>63</v>
      </c>
      <c r="M24" s="15" t="s">
        <v>288</v>
      </c>
      <c r="N24" s="48" t="s">
        <v>289</v>
      </c>
    </row>
    <row r="25" spans="1:14">
      <c r="A25" t="str">
        <f t="shared" si="0"/>
        <v>Bullitt Co PSD, KY</v>
      </c>
      <c r="B25" t="s">
        <v>30</v>
      </c>
      <c r="D25" t="s">
        <v>290</v>
      </c>
      <c r="E25" t="s">
        <v>291</v>
      </c>
      <c r="F25" t="s">
        <v>290</v>
      </c>
      <c r="G25" t="s">
        <v>291</v>
      </c>
      <c r="H25" t="s">
        <v>290</v>
      </c>
      <c r="I25" t="s">
        <v>291</v>
      </c>
      <c r="J25" t="s">
        <v>297</v>
      </c>
      <c r="K25" t="s">
        <v>298</v>
      </c>
      <c r="L25" t="s">
        <v>63</v>
      </c>
      <c r="M25" t="s">
        <v>299</v>
      </c>
      <c r="N25" s="48" t="s">
        <v>300</v>
      </c>
    </row>
    <row r="26" spans="1:14">
      <c r="A26" t="str">
        <f t="shared" si="0"/>
        <v>Burgin ISD, KY</v>
      </c>
      <c r="B26" t="s">
        <v>30</v>
      </c>
      <c r="D26" s="15" t="s">
        <v>301</v>
      </c>
      <c r="E26" s="15" t="s">
        <v>302</v>
      </c>
      <c r="F26" s="15" t="s">
        <v>301</v>
      </c>
      <c r="G26" s="15" t="s">
        <v>302</v>
      </c>
      <c r="H26" s="15" t="s">
        <v>301</v>
      </c>
      <c r="I26" s="15" t="s">
        <v>302</v>
      </c>
      <c r="J26" s="15" t="s">
        <v>307</v>
      </c>
      <c r="K26" s="15" t="s">
        <v>308</v>
      </c>
      <c r="L26" s="15" t="s">
        <v>63</v>
      </c>
      <c r="M26" s="15" t="s">
        <v>309</v>
      </c>
      <c r="N26" s="48" t="s">
        <v>310</v>
      </c>
    </row>
    <row r="27" spans="1:14">
      <c r="A27" t="str">
        <f t="shared" si="0"/>
        <v>Butler Co SD, KY</v>
      </c>
      <c r="B27" t="s">
        <v>30</v>
      </c>
      <c r="D27" s="15" t="s">
        <v>311</v>
      </c>
      <c r="E27" s="15" t="s">
        <v>312</v>
      </c>
      <c r="F27" s="15" t="s">
        <v>311</v>
      </c>
      <c r="G27" s="15" t="s">
        <v>312</v>
      </c>
      <c r="H27" s="15" t="s">
        <v>311</v>
      </c>
      <c r="I27" s="15" t="s">
        <v>312</v>
      </c>
      <c r="J27" s="15" t="s">
        <v>317</v>
      </c>
      <c r="K27" s="15" t="s">
        <v>318</v>
      </c>
      <c r="L27" s="15" t="s">
        <v>63</v>
      </c>
      <c r="M27" s="15" t="s">
        <v>319</v>
      </c>
      <c r="N27" s="48" t="s">
        <v>320</v>
      </c>
    </row>
    <row r="28" spans="1:14">
      <c r="A28" t="str">
        <f t="shared" si="0"/>
        <v>Caldwell Co SD, KY</v>
      </c>
      <c r="B28" t="s">
        <v>30</v>
      </c>
      <c r="D28" s="15" t="s">
        <v>321</v>
      </c>
      <c r="E28" s="15" t="s">
        <v>322</v>
      </c>
      <c r="F28" s="15" t="s">
        <v>321</v>
      </c>
      <c r="G28" s="15" t="s">
        <v>322</v>
      </c>
      <c r="H28" s="15" t="s">
        <v>321</v>
      </c>
      <c r="I28" s="15" t="s">
        <v>322</v>
      </c>
      <c r="J28" s="15" t="s">
        <v>329</v>
      </c>
      <c r="K28" s="15" t="s">
        <v>330</v>
      </c>
      <c r="L28" s="15" t="s">
        <v>63</v>
      </c>
      <c r="M28" s="15" t="s">
        <v>331</v>
      </c>
      <c r="N28" s="48" t="s">
        <v>332</v>
      </c>
    </row>
    <row r="29" spans="1:14">
      <c r="A29" t="str">
        <f t="shared" si="0"/>
        <v>Calloway Co SD, KY</v>
      </c>
      <c r="B29" t="s">
        <v>30</v>
      </c>
      <c r="D29" s="15" t="s">
        <v>333</v>
      </c>
      <c r="E29" s="15" t="s">
        <v>334</v>
      </c>
      <c r="F29" s="15" t="s">
        <v>333</v>
      </c>
      <c r="G29" s="15" t="s">
        <v>334</v>
      </c>
      <c r="H29" s="15" t="s">
        <v>333</v>
      </c>
      <c r="I29" s="15" t="s">
        <v>334</v>
      </c>
      <c r="J29" s="15" t="s">
        <v>340</v>
      </c>
      <c r="K29" s="15" t="s">
        <v>341</v>
      </c>
      <c r="L29" s="15" t="s">
        <v>63</v>
      </c>
      <c r="M29" s="15" t="s">
        <v>342</v>
      </c>
      <c r="N29" s="48" t="s">
        <v>343</v>
      </c>
    </row>
    <row r="30" spans="1:14">
      <c r="A30" t="str">
        <f t="shared" si="0"/>
        <v>Campbell Co SD, KY</v>
      </c>
      <c r="B30" t="s">
        <v>30</v>
      </c>
      <c r="D30" s="15" t="s">
        <v>344</v>
      </c>
      <c r="E30" s="15" t="s">
        <v>345</v>
      </c>
      <c r="F30" s="15" t="s">
        <v>344</v>
      </c>
      <c r="G30" s="15" t="s">
        <v>345</v>
      </c>
      <c r="H30" s="15" t="s">
        <v>344</v>
      </c>
      <c r="I30" s="15" t="s">
        <v>345</v>
      </c>
      <c r="J30" s="15" t="s">
        <v>350</v>
      </c>
      <c r="K30" s="15" t="s">
        <v>351</v>
      </c>
      <c r="L30" s="15" t="s">
        <v>63</v>
      </c>
      <c r="M30" s="15" t="s">
        <v>352</v>
      </c>
      <c r="N30" s="48" t="s">
        <v>353</v>
      </c>
    </row>
    <row r="31" spans="1:14">
      <c r="A31" t="str">
        <f t="shared" si="0"/>
        <v>Campbellsville ISD, KY</v>
      </c>
      <c r="B31" t="s">
        <v>30</v>
      </c>
      <c r="D31" s="15" t="s">
        <v>354</v>
      </c>
      <c r="E31" s="15" t="s">
        <v>355</v>
      </c>
      <c r="F31" s="15" t="s">
        <v>354</v>
      </c>
      <c r="G31" s="15" t="s">
        <v>355</v>
      </c>
      <c r="H31" s="15" t="s">
        <v>354</v>
      </c>
      <c r="I31" s="15" t="s">
        <v>355</v>
      </c>
      <c r="J31" s="15" t="s">
        <v>362</v>
      </c>
      <c r="K31" s="15" t="s">
        <v>363</v>
      </c>
      <c r="L31" s="15" t="s">
        <v>63</v>
      </c>
      <c r="M31" s="15" t="s">
        <v>364</v>
      </c>
      <c r="N31" s="48" t="s">
        <v>365</v>
      </c>
    </row>
    <row r="32" spans="1:14">
      <c r="A32" t="str">
        <f t="shared" si="0"/>
        <v>Carlisle Co SD, KY</v>
      </c>
      <c r="B32" t="s">
        <v>30</v>
      </c>
      <c r="D32" s="15" t="s">
        <v>366</v>
      </c>
      <c r="E32" s="15" t="s">
        <v>367</v>
      </c>
      <c r="F32" s="15" t="s">
        <v>366</v>
      </c>
      <c r="G32" s="15" t="s">
        <v>367</v>
      </c>
      <c r="H32" s="15" t="s">
        <v>366</v>
      </c>
      <c r="I32" s="15" t="s">
        <v>367</v>
      </c>
      <c r="J32" s="15" t="s">
        <v>374</v>
      </c>
      <c r="K32" s="15" t="s">
        <v>375</v>
      </c>
      <c r="L32" s="15" t="s">
        <v>63</v>
      </c>
      <c r="M32" s="15" t="s">
        <v>376</v>
      </c>
      <c r="N32" s="48" t="s">
        <v>377</v>
      </c>
    </row>
    <row r="33" spans="1:14">
      <c r="A33" t="str">
        <f t="shared" si="0"/>
        <v>Carroll Co SD, KY</v>
      </c>
      <c r="B33" t="s">
        <v>30</v>
      </c>
      <c r="D33" t="s">
        <v>378</v>
      </c>
      <c r="E33" t="s">
        <v>379</v>
      </c>
      <c r="F33" t="s">
        <v>378</v>
      </c>
      <c r="G33" t="s">
        <v>379</v>
      </c>
      <c r="H33" t="s">
        <v>378</v>
      </c>
      <c r="I33" t="s">
        <v>379</v>
      </c>
      <c r="J33" t="s">
        <v>384</v>
      </c>
      <c r="K33" t="s">
        <v>385</v>
      </c>
      <c r="L33" t="s">
        <v>63</v>
      </c>
      <c r="M33" t="s">
        <v>386</v>
      </c>
      <c r="N33" s="48" t="s">
        <v>387</v>
      </c>
    </row>
    <row r="34" spans="1:14">
      <c r="A34" t="str">
        <f t="shared" si="0"/>
        <v>Carter Co SD, KY</v>
      </c>
      <c r="B34" t="s">
        <v>30</v>
      </c>
      <c r="D34" s="15" t="s">
        <v>388</v>
      </c>
      <c r="E34" s="15" t="s">
        <v>389</v>
      </c>
      <c r="F34" s="15" t="s">
        <v>388</v>
      </c>
      <c r="G34" s="15" t="s">
        <v>389</v>
      </c>
      <c r="H34" s="15" t="s">
        <v>388</v>
      </c>
      <c r="I34" s="15" t="s">
        <v>389</v>
      </c>
      <c r="J34" s="15" t="s">
        <v>394</v>
      </c>
      <c r="K34" s="15" t="s">
        <v>395</v>
      </c>
      <c r="L34" s="15" t="s">
        <v>63</v>
      </c>
      <c r="M34" s="15" t="s">
        <v>396</v>
      </c>
      <c r="N34" s="48" t="s">
        <v>397</v>
      </c>
    </row>
    <row r="35" spans="1:14">
      <c r="A35" t="str">
        <f t="shared" si="0"/>
        <v>Casey Co SD, KY</v>
      </c>
      <c r="B35" t="s">
        <v>30</v>
      </c>
      <c r="D35" s="15" t="s">
        <v>398</v>
      </c>
      <c r="E35" s="15" t="s">
        <v>399</v>
      </c>
      <c r="F35" s="15" t="s">
        <v>398</v>
      </c>
      <c r="G35" s="15" t="s">
        <v>399</v>
      </c>
      <c r="H35" s="15" t="s">
        <v>398</v>
      </c>
      <c r="I35" s="15" t="s">
        <v>399</v>
      </c>
      <c r="J35" s="15" t="s">
        <v>404</v>
      </c>
      <c r="K35" s="15" t="s">
        <v>405</v>
      </c>
      <c r="L35" s="15" t="s">
        <v>63</v>
      </c>
      <c r="M35" s="15" t="s">
        <v>406</v>
      </c>
      <c r="N35" s="48" t="s">
        <v>407</v>
      </c>
    </row>
    <row r="36" spans="1:14">
      <c r="A36" t="str">
        <f t="shared" si="0"/>
        <v>Caverna Independent SD, KY</v>
      </c>
      <c r="B36" t="s">
        <v>30</v>
      </c>
      <c r="D36" t="s">
        <v>408</v>
      </c>
      <c r="E36" t="s">
        <v>409</v>
      </c>
      <c r="F36" t="s">
        <v>408</v>
      </c>
      <c r="G36" t="s">
        <v>409</v>
      </c>
      <c r="H36" t="s">
        <v>408</v>
      </c>
      <c r="I36" t="s">
        <v>409</v>
      </c>
      <c r="J36" t="s">
        <v>416</v>
      </c>
      <c r="K36" t="s">
        <v>417</v>
      </c>
      <c r="L36" t="s">
        <v>63</v>
      </c>
      <c r="M36" t="s">
        <v>418</v>
      </c>
      <c r="N36" s="48" t="s">
        <v>419</v>
      </c>
    </row>
    <row r="37" spans="1:14">
      <c r="A37" t="str">
        <f t="shared" si="0"/>
        <v>Christian Co PSD, KY</v>
      </c>
      <c r="B37" t="s">
        <v>30</v>
      </c>
      <c r="D37" s="15" t="s">
        <v>420</v>
      </c>
      <c r="E37" s="15" t="s">
        <v>421</v>
      </c>
      <c r="F37" s="15" t="s">
        <v>420</v>
      </c>
      <c r="G37" s="15" t="s">
        <v>421</v>
      </c>
      <c r="H37" s="15" t="s">
        <v>420</v>
      </c>
      <c r="I37" s="15" t="s">
        <v>421</v>
      </c>
      <c r="J37" s="15" t="s">
        <v>426</v>
      </c>
      <c r="K37" s="15" t="s">
        <v>427</v>
      </c>
      <c r="L37" s="15" t="s">
        <v>63</v>
      </c>
      <c r="M37" s="15" t="s">
        <v>428</v>
      </c>
      <c r="N37" s="48" t="s">
        <v>429</v>
      </c>
    </row>
    <row r="38" spans="1:14">
      <c r="A38" t="str">
        <f t="shared" si="0"/>
        <v>Clark Co SD, KY</v>
      </c>
      <c r="B38" t="s">
        <v>30</v>
      </c>
      <c r="D38" t="s">
        <v>430</v>
      </c>
      <c r="E38" t="s">
        <v>431</v>
      </c>
      <c r="F38" t="s">
        <v>430</v>
      </c>
      <c r="G38" t="s">
        <v>431</v>
      </c>
      <c r="H38" t="s">
        <v>430</v>
      </c>
      <c r="I38" t="s">
        <v>431</v>
      </c>
      <c r="J38" t="s">
        <v>438</v>
      </c>
      <c r="K38" t="s">
        <v>439</v>
      </c>
      <c r="L38" t="s">
        <v>63</v>
      </c>
      <c r="M38" t="s">
        <v>440</v>
      </c>
      <c r="N38" s="48" t="s">
        <v>441</v>
      </c>
    </row>
    <row r="39" spans="1:14">
      <c r="A39" t="str">
        <f t="shared" si="0"/>
        <v>Clay Co SD, KY</v>
      </c>
      <c r="B39" t="s">
        <v>30</v>
      </c>
      <c r="D39" s="15" t="s">
        <v>442</v>
      </c>
      <c r="E39" s="15" t="s">
        <v>443</v>
      </c>
      <c r="F39" s="15" t="s">
        <v>442</v>
      </c>
      <c r="G39" s="15" t="s">
        <v>443</v>
      </c>
      <c r="H39" s="15" t="s">
        <v>442</v>
      </c>
      <c r="I39" s="15" t="s">
        <v>443</v>
      </c>
      <c r="J39" s="15" t="s">
        <v>448</v>
      </c>
      <c r="K39" s="15" t="s">
        <v>449</v>
      </c>
      <c r="L39" s="15" t="s">
        <v>63</v>
      </c>
      <c r="M39" s="15" t="s">
        <v>450</v>
      </c>
      <c r="N39" s="48" t="s">
        <v>451</v>
      </c>
    </row>
    <row r="40" spans="1:14">
      <c r="A40" t="str">
        <f t="shared" si="0"/>
        <v>Clinton Co SD, KY</v>
      </c>
      <c r="B40" t="s">
        <v>30</v>
      </c>
      <c r="D40" s="15" t="s">
        <v>452</v>
      </c>
      <c r="E40" s="15" t="s">
        <v>453</v>
      </c>
      <c r="F40" s="15" t="s">
        <v>452</v>
      </c>
      <c r="G40" s="15" t="s">
        <v>453</v>
      </c>
      <c r="H40" s="15" t="s">
        <v>452</v>
      </c>
      <c r="I40" s="15" t="s">
        <v>453</v>
      </c>
      <c r="J40" s="15" t="s">
        <v>458</v>
      </c>
      <c r="K40" s="15" t="s">
        <v>459</v>
      </c>
      <c r="L40" s="15" t="s">
        <v>63</v>
      </c>
      <c r="M40" s="15" t="s">
        <v>460</v>
      </c>
      <c r="N40" s="48" t="s">
        <v>461</v>
      </c>
    </row>
    <row r="41" spans="1:14">
      <c r="A41" t="str">
        <f t="shared" si="0"/>
        <v>Cloverport ISD, KY</v>
      </c>
      <c r="B41" t="s">
        <v>30</v>
      </c>
      <c r="D41" s="15" t="s">
        <v>462</v>
      </c>
      <c r="E41" s="15" t="s">
        <v>463</v>
      </c>
      <c r="F41" s="15" t="s">
        <v>462</v>
      </c>
      <c r="G41" s="15" t="s">
        <v>463</v>
      </c>
      <c r="H41" s="15" t="s">
        <v>462</v>
      </c>
      <c r="I41" s="15" t="s">
        <v>463</v>
      </c>
      <c r="J41" s="15" t="s">
        <v>468</v>
      </c>
      <c r="K41" s="15" t="s">
        <v>469</v>
      </c>
      <c r="L41" s="15" t="s">
        <v>63</v>
      </c>
      <c r="M41" s="15" t="s">
        <v>470</v>
      </c>
      <c r="N41" s="48" t="e">
        <v>#N/A</v>
      </c>
    </row>
    <row r="42" spans="1:14">
      <c r="A42" t="str">
        <f t="shared" si="0"/>
        <v>Corbin Independent Schools, KY</v>
      </c>
      <c r="B42" t="s">
        <v>30</v>
      </c>
      <c r="D42" s="15" t="s">
        <v>471</v>
      </c>
      <c r="E42" s="15" t="s">
        <v>472</v>
      </c>
      <c r="F42" s="15" t="s">
        <v>471</v>
      </c>
      <c r="G42" s="15" t="s">
        <v>472</v>
      </c>
      <c r="H42" s="15" t="s">
        <v>471</v>
      </c>
      <c r="I42" s="15" t="s">
        <v>472</v>
      </c>
      <c r="J42" s="15" t="s">
        <v>479</v>
      </c>
      <c r="K42" s="15" t="s">
        <v>480</v>
      </c>
      <c r="L42" s="15" t="s">
        <v>63</v>
      </c>
      <c r="M42" s="15" t="s">
        <v>481</v>
      </c>
      <c r="N42" s="48" t="s">
        <v>482</v>
      </c>
    </row>
    <row r="43" spans="1:14">
      <c r="A43" t="str">
        <f t="shared" si="0"/>
        <v>Covington Independent Pub Schls, KY</v>
      </c>
      <c r="B43" t="s">
        <v>30</v>
      </c>
      <c r="D43" s="15" t="s">
        <v>483</v>
      </c>
      <c r="E43" s="15" t="s">
        <v>484</v>
      </c>
      <c r="F43" s="15" t="s">
        <v>483</v>
      </c>
      <c r="G43" s="15" t="s">
        <v>484</v>
      </c>
      <c r="H43" s="15" t="s">
        <v>483</v>
      </c>
      <c r="I43" s="15" t="s">
        <v>484</v>
      </c>
      <c r="J43" s="15" t="s">
        <v>489</v>
      </c>
      <c r="K43" s="15" t="s">
        <v>490</v>
      </c>
      <c r="L43" s="15" t="s">
        <v>63</v>
      </c>
      <c r="M43" s="15" t="s">
        <v>491</v>
      </c>
      <c r="N43" s="48" t="s">
        <v>492</v>
      </c>
    </row>
    <row r="44" spans="1:14">
      <c r="A44" t="str">
        <f t="shared" si="0"/>
        <v>Crittenden Co SD, KY</v>
      </c>
      <c r="B44" t="s">
        <v>30</v>
      </c>
      <c r="D44" s="15" t="s">
        <v>493</v>
      </c>
      <c r="E44" s="15" t="s">
        <v>494</v>
      </c>
      <c r="F44" s="15" t="s">
        <v>493</v>
      </c>
      <c r="G44" s="15" t="s">
        <v>494</v>
      </c>
      <c r="H44" s="15" t="s">
        <v>493</v>
      </c>
      <c r="I44" s="15" t="s">
        <v>494</v>
      </c>
      <c r="J44" s="15" t="s">
        <v>499</v>
      </c>
      <c r="K44" s="15" t="s">
        <v>500</v>
      </c>
      <c r="L44" s="15" t="s">
        <v>63</v>
      </c>
      <c r="M44" s="15" t="s">
        <v>501</v>
      </c>
      <c r="N44" s="48" t="s">
        <v>502</v>
      </c>
    </row>
    <row r="45" spans="1:14">
      <c r="A45" t="str">
        <f t="shared" si="0"/>
        <v>Cumberland Co SD, KY</v>
      </c>
      <c r="B45" t="s">
        <v>30</v>
      </c>
      <c r="D45" t="s">
        <v>503</v>
      </c>
      <c r="E45" t="s">
        <v>504</v>
      </c>
      <c r="F45" t="s">
        <v>503</v>
      </c>
      <c r="G45" t="s">
        <v>504</v>
      </c>
      <c r="H45" t="s">
        <v>503</v>
      </c>
      <c r="I45" t="s">
        <v>504</v>
      </c>
      <c r="J45" t="s">
        <v>509</v>
      </c>
      <c r="K45" t="s">
        <v>510</v>
      </c>
      <c r="L45" t="s">
        <v>63</v>
      </c>
      <c r="M45" t="s">
        <v>511</v>
      </c>
      <c r="N45" s="48" t="s">
        <v>512</v>
      </c>
    </row>
    <row r="46" spans="1:14">
      <c r="A46" t="str">
        <f t="shared" si="0"/>
        <v>Danville ISD, KY</v>
      </c>
      <c r="B46" t="s">
        <v>30</v>
      </c>
      <c r="D46" s="15" t="s">
        <v>513</v>
      </c>
      <c r="E46" s="15" t="s">
        <v>514</v>
      </c>
      <c r="F46" s="15" t="s">
        <v>513</v>
      </c>
      <c r="G46" s="15" t="s">
        <v>514</v>
      </c>
      <c r="H46" s="15" t="s">
        <v>513</v>
      </c>
      <c r="I46" s="15" t="s">
        <v>514</v>
      </c>
      <c r="J46" s="15" t="s">
        <v>519</v>
      </c>
      <c r="K46" s="15" t="s">
        <v>257</v>
      </c>
      <c r="L46" s="15" t="s">
        <v>63</v>
      </c>
      <c r="M46" s="15" t="s">
        <v>258</v>
      </c>
      <c r="N46" s="48" t="s">
        <v>520</v>
      </c>
    </row>
    <row r="47" spans="1:14">
      <c r="A47" t="str">
        <f t="shared" si="0"/>
        <v>Daviess Co PSD, KY</v>
      </c>
      <c r="B47" t="s">
        <v>30</v>
      </c>
      <c r="D47" t="s">
        <v>521</v>
      </c>
      <c r="E47" t="s">
        <v>522</v>
      </c>
      <c r="F47" t="s">
        <v>521</v>
      </c>
      <c r="G47" t="s">
        <v>522</v>
      </c>
      <c r="H47" t="s">
        <v>521</v>
      </c>
      <c r="I47" t="s">
        <v>522</v>
      </c>
      <c r="J47" t="s">
        <v>529</v>
      </c>
      <c r="K47" t="s">
        <v>530</v>
      </c>
      <c r="L47" t="s">
        <v>63</v>
      </c>
      <c r="M47" t="s">
        <v>531</v>
      </c>
      <c r="N47" s="48" t="e">
        <v>#N/A</v>
      </c>
    </row>
    <row r="48" spans="1:14">
      <c r="A48" t="str">
        <f t="shared" si="0"/>
        <v>Dawson Springs ISD, KY</v>
      </c>
      <c r="B48" t="s">
        <v>30</v>
      </c>
      <c r="D48" s="15" t="s">
        <v>532</v>
      </c>
      <c r="E48" s="15" t="s">
        <v>533</v>
      </c>
      <c r="F48" s="15" t="s">
        <v>532</v>
      </c>
      <c r="G48" s="15" t="s">
        <v>533</v>
      </c>
      <c r="H48" s="15" t="s">
        <v>532</v>
      </c>
      <c r="I48" s="15" t="s">
        <v>533</v>
      </c>
      <c r="J48" s="15" t="s">
        <v>538</v>
      </c>
      <c r="K48" s="15" t="s">
        <v>539</v>
      </c>
      <c r="L48" s="15" t="s">
        <v>63</v>
      </c>
      <c r="M48" s="15" t="s">
        <v>540</v>
      </c>
      <c r="N48" s="48" t="s">
        <v>541</v>
      </c>
    </row>
    <row r="49" spans="1:14">
      <c r="A49" t="str">
        <f t="shared" si="0"/>
        <v>Dayton ISD, KY</v>
      </c>
      <c r="B49" t="s">
        <v>30</v>
      </c>
      <c r="D49" t="s">
        <v>542</v>
      </c>
      <c r="E49" t="s">
        <v>543</v>
      </c>
      <c r="F49" t="s">
        <v>542</v>
      </c>
      <c r="G49" t="s">
        <v>543</v>
      </c>
      <c r="H49" t="s">
        <v>542</v>
      </c>
      <c r="I49" t="s">
        <v>543</v>
      </c>
      <c r="J49" t="s">
        <v>548</v>
      </c>
      <c r="K49" t="s">
        <v>549</v>
      </c>
      <c r="L49" t="s">
        <v>63</v>
      </c>
      <c r="M49" t="s">
        <v>550</v>
      </c>
      <c r="N49" s="48" t="s">
        <v>551</v>
      </c>
    </row>
    <row r="50" spans="1:14">
      <c r="A50" t="str">
        <f t="shared" si="0"/>
        <v>East Bernstadt ISD, KY</v>
      </c>
      <c r="B50" t="s">
        <v>30</v>
      </c>
      <c r="D50" s="15" t="s">
        <v>552</v>
      </c>
      <c r="E50" s="15" t="s">
        <v>553</v>
      </c>
      <c r="F50" s="15" t="s">
        <v>552</v>
      </c>
      <c r="G50" s="15" t="s">
        <v>553</v>
      </c>
      <c r="H50" s="15" t="s">
        <v>552</v>
      </c>
      <c r="I50" s="15" t="s">
        <v>553</v>
      </c>
      <c r="J50" s="15" t="s">
        <v>558</v>
      </c>
      <c r="K50" s="15" t="s">
        <v>559</v>
      </c>
      <c r="L50" s="15" t="s">
        <v>63</v>
      </c>
      <c r="M50" s="15" t="s">
        <v>560</v>
      </c>
      <c r="N50" s="48" t="s">
        <v>561</v>
      </c>
    </row>
    <row r="51" spans="1:14">
      <c r="A51" t="str">
        <f t="shared" si="0"/>
        <v>Edmonson Co SD, KY</v>
      </c>
      <c r="B51" t="s">
        <v>30</v>
      </c>
      <c r="D51" s="15" t="s">
        <v>562</v>
      </c>
      <c r="E51" s="15" t="s">
        <v>563</v>
      </c>
      <c r="F51" s="15" t="s">
        <v>562</v>
      </c>
      <c r="G51" s="15" t="s">
        <v>563</v>
      </c>
      <c r="H51" s="15" t="s">
        <v>562</v>
      </c>
      <c r="I51" s="15" t="s">
        <v>563</v>
      </c>
      <c r="J51" s="15" t="s">
        <v>568</v>
      </c>
      <c r="K51" s="15" t="s">
        <v>569</v>
      </c>
      <c r="L51" s="15" t="s">
        <v>63</v>
      </c>
      <c r="M51" s="15" t="s">
        <v>570</v>
      </c>
      <c r="N51" s="48" t="e">
        <v>#N/A</v>
      </c>
    </row>
    <row r="52" spans="1:14">
      <c r="A52" t="str">
        <f t="shared" si="0"/>
        <v>Elizabethtown ISD, KY</v>
      </c>
      <c r="B52" t="s">
        <v>30</v>
      </c>
      <c r="D52" s="15" t="s">
        <v>571</v>
      </c>
      <c r="E52" s="15" t="s">
        <v>572</v>
      </c>
      <c r="F52" s="15" t="s">
        <v>571</v>
      </c>
      <c r="G52" s="15" t="s">
        <v>572</v>
      </c>
      <c r="H52" s="15" t="s">
        <v>571</v>
      </c>
      <c r="I52" s="15" t="s">
        <v>572</v>
      </c>
      <c r="J52" s="15" t="s">
        <v>578</v>
      </c>
      <c r="K52" s="15" t="s">
        <v>579</v>
      </c>
      <c r="L52" s="15" t="s">
        <v>63</v>
      </c>
      <c r="M52" s="15" t="s">
        <v>580</v>
      </c>
      <c r="N52" s="48" t="s">
        <v>581</v>
      </c>
    </row>
    <row r="53" spans="1:14">
      <c r="A53" t="str">
        <f t="shared" si="0"/>
        <v>Elliott Co SD, KY</v>
      </c>
      <c r="B53" t="s">
        <v>30</v>
      </c>
      <c r="D53" s="15" t="s">
        <v>582</v>
      </c>
      <c r="E53" s="15" t="s">
        <v>583</v>
      </c>
      <c r="F53" s="15" t="s">
        <v>582</v>
      </c>
      <c r="G53" s="15" t="s">
        <v>583</v>
      </c>
      <c r="H53" s="15" t="s">
        <v>582</v>
      </c>
      <c r="I53" s="15" t="s">
        <v>583</v>
      </c>
      <c r="J53" s="15" t="s">
        <v>588</v>
      </c>
      <c r="K53" s="15" t="s">
        <v>589</v>
      </c>
      <c r="L53" s="15" t="s">
        <v>63</v>
      </c>
      <c r="M53" s="15" t="s">
        <v>590</v>
      </c>
      <c r="N53" s="48" t="e">
        <v>#N/A</v>
      </c>
    </row>
    <row r="54" spans="1:14">
      <c r="A54" t="str">
        <f t="shared" si="0"/>
        <v>Eminence Independent Schools, KY</v>
      </c>
      <c r="B54" t="s">
        <v>30</v>
      </c>
      <c r="D54" s="15" t="s">
        <v>591</v>
      </c>
      <c r="E54" s="15" t="s">
        <v>592</v>
      </c>
      <c r="F54" s="15" t="s">
        <v>591</v>
      </c>
      <c r="G54" s="15" t="s">
        <v>592</v>
      </c>
      <c r="H54" s="15" t="s">
        <v>591</v>
      </c>
      <c r="I54" s="15" t="s">
        <v>592</v>
      </c>
      <c r="J54" s="15" t="s">
        <v>597</v>
      </c>
      <c r="K54" s="15" t="s">
        <v>598</v>
      </c>
      <c r="L54" s="15" t="s">
        <v>63</v>
      </c>
      <c r="M54" s="15" t="s">
        <v>599</v>
      </c>
      <c r="N54" s="48" t="s">
        <v>600</v>
      </c>
    </row>
    <row r="55" spans="1:14">
      <c r="A55" t="str">
        <f t="shared" si="0"/>
        <v>Erlanger Elsmere ISD, KY</v>
      </c>
      <c r="B55" t="s">
        <v>30</v>
      </c>
      <c r="D55" s="15" t="s">
        <v>601</v>
      </c>
      <c r="E55" s="15" t="s">
        <v>602</v>
      </c>
      <c r="F55" s="15" t="s">
        <v>601</v>
      </c>
      <c r="G55" s="15" t="s">
        <v>602</v>
      </c>
      <c r="H55" s="15" t="s">
        <v>601</v>
      </c>
      <c r="I55" s="15" t="s">
        <v>602</v>
      </c>
      <c r="J55" s="15" t="s">
        <v>608</v>
      </c>
      <c r="K55" s="15" t="s">
        <v>609</v>
      </c>
      <c r="L55" s="15" t="s">
        <v>63</v>
      </c>
      <c r="M55" s="15" t="s">
        <v>610</v>
      </c>
      <c r="N55" s="48" t="s">
        <v>611</v>
      </c>
    </row>
    <row r="56" spans="1:14">
      <c r="A56" t="str">
        <f t="shared" si="0"/>
        <v>Estill Co SD, KY</v>
      </c>
      <c r="B56" t="s">
        <v>30</v>
      </c>
      <c r="D56" s="15" t="s">
        <v>612</v>
      </c>
      <c r="E56" s="15" t="s">
        <v>613</v>
      </c>
      <c r="F56" s="15" t="s">
        <v>612</v>
      </c>
      <c r="G56" s="15" t="s">
        <v>613</v>
      </c>
      <c r="H56" s="15" t="s">
        <v>612</v>
      </c>
      <c r="I56" s="15" t="s">
        <v>613</v>
      </c>
      <c r="J56" s="15" t="s">
        <v>619</v>
      </c>
      <c r="K56" s="15" t="s">
        <v>620</v>
      </c>
      <c r="L56" s="15" t="s">
        <v>63</v>
      </c>
      <c r="M56" s="15" t="s">
        <v>621</v>
      </c>
      <c r="N56" s="48" t="e">
        <v>#N/A</v>
      </c>
    </row>
    <row r="57" spans="1:14">
      <c r="A57" t="str">
        <f t="shared" si="0"/>
        <v>Fairview ISD, KY</v>
      </c>
      <c r="B57" t="s">
        <v>30</v>
      </c>
      <c r="D57" s="15" t="s">
        <v>622</v>
      </c>
      <c r="E57" s="15" t="s">
        <v>623</v>
      </c>
      <c r="F57" s="15" t="s">
        <v>622</v>
      </c>
      <c r="G57" s="15" t="s">
        <v>623</v>
      </c>
      <c r="H57" s="15" t="s">
        <v>622</v>
      </c>
      <c r="I57" s="15" t="s">
        <v>623</v>
      </c>
      <c r="J57" s="15" t="s">
        <v>628</v>
      </c>
      <c r="K57" s="15" t="s">
        <v>104</v>
      </c>
      <c r="L57" s="15" t="s">
        <v>63</v>
      </c>
      <c r="M57" s="15" t="s">
        <v>152</v>
      </c>
      <c r="N57" s="48" t="s">
        <v>629</v>
      </c>
    </row>
    <row r="58" spans="1:14">
      <c r="A58" t="str">
        <f t="shared" si="0"/>
        <v>Fayette Co Public Schools, KY</v>
      </c>
      <c r="B58" t="s">
        <v>30</v>
      </c>
      <c r="D58" s="15" t="s">
        <v>630</v>
      </c>
      <c r="E58" s="15" t="s">
        <v>631</v>
      </c>
      <c r="F58" s="15" t="s">
        <v>630</v>
      </c>
      <c r="G58" s="15" t="s">
        <v>631</v>
      </c>
      <c r="H58" s="15" t="s">
        <v>630</v>
      </c>
      <c r="I58" s="15" t="s">
        <v>631</v>
      </c>
      <c r="J58" s="15" t="s">
        <v>636</v>
      </c>
      <c r="K58" s="15" t="s">
        <v>637</v>
      </c>
      <c r="L58" s="15" t="s">
        <v>63</v>
      </c>
      <c r="M58" s="15" t="s">
        <v>638</v>
      </c>
      <c r="N58" s="48" t="s">
        <v>639</v>
      </c>
    </row>
    <row r="59" spans="1:14">
      <c r="A59" t="str">
        <f t="shared" si="0"/>
        <v>Fleming Co SD, KY</v>
      </c>
      <c r="B59" t="s">
        <v>30</v>
      </c>
      <c r="D59" s="15" t="s">
        <v>640</v>
      </c>
      <c r="E59" s="15" t="s">
        <v>641</v>
      </c>
      <c r="F59" s="15" t="s">
        <v>640</v>
      </c>
      <c r="G59" s="15" t="s">
        <v>641</v>
      </c>
      <c r="H59" s="15" t="s">
        <v>640</v>
      </c>
      <c r="I59" s="15" t="s">
        <v>641</v>
      </c>
      <c r="J59" s="15" t="s">
        <v>648</v>
      </c>
      <c r="K59" s="15" t="s">
        <v>649</v>
      </c>
      <c r="L59" s="15" t="s">
        <v>63</v>
      </c>
      <c r="M59" s="15" t="s">
        <v>650</v>
      </c>
      <c r="N59" s="48" t="s">
        <v>651</v>
      </c>
    </row>
    <row r="60" spans="1:14">
      <c r="A60" t="str">
        <f t="shared" si="0"/>
        <v>Floyd Co SD, KY</v>
      </c>
      <c r="B60" t="s">
        <v>30</v>
      </c>
      <c r="D60" s="15" t="s">
        <v>652</v>
      </c>
      <c r="E60" s="15" t="s">
        <v>653</v>
      </c>
      <c r="F60" s="15" t="s">
        <v>652</v>
      </c>
      <c r="G60" s="15" t="s">
        <v>653</v>
      </c>
      <c r="H60" s="15" t="s">
        <v>652</v>
      </c>
      <c r="I60" s="15" t="s">
        <v>653</v>
      </c>
      <c r="J60" s="15" t="s">
        <v>658</v>
      </c>
      <c r="K60" s="15" t="s">
        <v>659</v>
      </c>
      <c r="L60" s="15" t="s">
        <v>63</v>
      </c>
      <c r="M60" s="15" t="s">
        <v>660</v>
      </c>
      <c r="N60" s="48" t="s">
        <v>661</v>
      </c>
    </row>
    <row r="61" spans="1:14">
      <c r="A61" t="str">
        <f t="shared" si="0"/>
        <v>Fort Campbell Schools, KY</v>
      </c>
      <c r="B61" t="s">
        <v>30</v>
      </c>
      <c r="D61" s="15" t="s">
        <v>662</v>
      </c>
      <c r="E61" s="15" t="s">
        <v>663</v>
      </c>
      <c r="F61" s="15" t="s">
        <v>662</v>
      </c>
      <c r="G61" s="15" t="s">
        <v>663</v>
      </c>
      <c r="H61" s="15" t="s">
        <v>662</v>
      </c>
      <c r="I61" s="15" t="s">
        <v>663</v>
      </c>
      <c r="J61" s="15" t="s">
        <v>668</v>
      </c>
      <c r="K61" s="15" t="s">
        <v>669</v>
      </c>
      <c r="L61" s="15" t="s">
        <v>63</v>
      </c>
      <c r="M61" s="15" t="s">
        <v>670</v>
      </c>
      <c r="N61" s="48" t="s">
        <v>671</v>
      </c>
    </row>
    <row r="62" spans="1:14">
      <c r="A62" t="str">
        <f t="shared" si="0"/>
        <v>Frankfort ISD, KY</v>
      </c>
      <c r="B62" t="s">
        <v>30</v>
      </c>
      <c r="D62" s="15" t="s">
        <v>672</v>
      </c>
      <c r="E62" s="15" t="s">
        <v>673</v>
      </c>
      <c r="F62" s="15" t="s">
        <v>672</v>
      </c>
      <c r="G62" s="15" t="s">
        <v>673</v>
      </c>
      <c r="H62" s="15" t="s">
        <v>672</v>
      </c>
      <c r="I62" s="15" t="s">
        <v>673</v>
      </c>
      <c r="J62" s="15" t="s">
        <v>680</v>
      </c>
      <c r="K62" s="15" t="s">
        <v>681</v>
      </c>
      <c r="L62" s="15" t="s">
        <v>63</v>
      </c>
      <c r="M62" s="15" t="s">
        <v>682</v>
      </c>
      <c r="N62" s="48" t="s">
        <v>683</v>
      </c>
    </row>
    <row r="63" spans="1:14">
      <c r="A63" t="str">
        <f t="shared" si="0"/>
        <v>Franklin Co PSD, KY</v>
      </c>
      <c r="B63" t="s">
        <v>30</v>
      </c>
      <c r="D63" s="15" t="s">
        <v>684</v>
      </c>
      <c r="E63" s="15" t="s">
        <v>685</v>
      </c>
      <c r="F63" s="15" t="s">
        <v>684</v>
      </c>
      <c r="G63" s="15" t="s">
        <v>685</v>
      </c>
      <c r="H63" s="15" t="s">
        <v>684</v>
      </c>
      <c r="I63" s="15" t="s">
        <v>685</v>
      </c>
      <c r="J63" s="15" t="s">
        <v>692</v>
      </c>
      <c r="K63" s="15" t="s">
        <v>681</v>
      </c>
      <c r="L63" s="15" t="s">
        <v>63</v>
      </c>
      <c r="M63" s="15" t="s">
        <v>682</v>
      </c>
      <c r="N63" s="48" t="s">
        <v>693</v>
      </c>
    </row>
    <row r="64" spans="1:14">
      <c r="A64" t="str">
        <f t="shared" si="0"/>
        <v>Ft Knox Cmty Schools, KY</v>
      </c>
      <c r="B64" t="s">
        <v>30</v>
      </c>
      <c r="D64" s="15" t="s">
        <v>694</v>
      </c>
      <c r="E64" s="15" t="s">
        <v>695</v>
      </c>
      <c r="F64" s="15" t="s">
        <v>694</v>
      </c>
      <c r="G64" s="15" t="s">
        <v>695</v>
      </c>
      <c r="H64" s="15" t="s">
        <v>694</v>
      </c>
      <c r="I64" s="15" t="s">
        <v>695</v>
      </c>
      <c r="J64" s="15" t="s">
        <v>699</v>
      </c>
      <c r="K64" s="15" t="s">
        <v>700</v>
      </c>
      <c r="L64" s="15" t="s">
        <v>63</v>
      </c>
      <c r="M64" s="15" t="s">
        <v>701</v>
      </c>
      <c r="N64" s="48" t="e">
        <v>#N/A</v>
      </c>
    </row>
    <row r="65" spans="1:14">
      <c r="A65" t="str">
        <f t="shared" si="0"/>
        <v>Ft Thomas ISD, KY</v>
      </c>
      <c r="B65" t="s">
        <v>30</v>
      </c>
      <c r="D65" t="s">
        <v>702</v>
      </c>
      <c r="E65" t="s">
        <v>703</v>
      </c>
      <c r="F65" t="s">
        <v>702</v>
      </c>
      <c r="G65" t="s">
        <v>703</v>
      </c>
      <c r="H65" t="s">
        <v>702</v>
      </c>
      <c r="I65" t="s">
        <v>703</v>
      </c>
      <c r="J65" t="s">
        <v>708</v>
      </c>
      <c r="K65" t="s">
        <v>709</v>
      </c>
      <c r="L65" t="s">
        <v>63</v>
      </c>
      <c r="M65" t="s">
        <v>710</v>
      </c>
      <c r="N65" s="48" t="s">
        <v>711</v>
      </c>
    </row>
    <row r="66" spans="1:14">
      <c r="A66" t="str">
        <f t="shared" ref="A66:A129" si="1">E66&amp;", KY"</f>
        <v>Fulton Co SD, KY</v>
      </c>
      <c r="B66" t="s">
        <v>30</v>
      </c>
      <c r="D66" s="15" t="s">
        <v>712</v>
      </c>
      <c r="E66" s="15" t="s">
        <v>713</v>
      </c>
      <c r="F66" s="15" t="s">
        <v>712</v>
      </c>
      <c r="G66" s="15" t="s">
        <v>713</v>
      </c>
      <c r="H66" s="15" t="s">
        <v>712</v>
      </c>
      <c r="I66" s="15" t="s">
        <v>713</v>
      </c>
      <c r="J66" s="15" t="s">
        <v>717</v>
      </c>
      <c r="K66" s="15" t="s">
        <v>718</v>
      </c>
      <c r="L66" s="15" t="s">
        <v>63</v>
      </c>
      <c r="M66" s="15" t="s">
        <v>719</v>
      </c>
      <c r="N66" s="48" t="s">
        <v>720</v>
      </c>
    </row>
    <row r="67" spans="1:14">
      <c r="A67" t="str">
        <f t="shared" si="1"/>
        <v>Fulton ISD, KY</v>
      </c>
      <c r="B67" t="s">
        <v>30</v>
      </c>
      <c r="D67" s="15" t="s">
        <v>721</v>
      </c>
      <c r="E67" s="15" t="s">
        <v>722</v>
      </c>
      <c r="F67" s="15" t="s">
        <v>721</v>
      </c>
      <c r="G67" s="15" t="s">
        <v>722</v>
      </c>
      <c r="H67" s="15" t="s">
        <v>721</v>
      </c>
      <c r="I67" s="15" t="s">
        <v>722</v>
      </c>
      <c r="J67" s="15" t="s">
        <v>729</v>
      </c>
      <c r="K67" s="15" t="s">
        <v>730</v>
      </c>
      <c r="L67" s="15" t="s">
        <v>63</v>
      </c>
      <c r="M67" s="15" t="s">
        <v>731</v>
      </c>
      <c r="N67" s="48" t="s">
        <v>732</v>
      </c>
    </row>
    <row r="68" spans="1:14">
      <c r="A68" t="str">
        <f t="shared" si="1"/>
        <v>Gallatin Co SD, KY</v>
      </c>
      <c r="B68" t="s">
        <v>30</v>
      </c>
      <c r="D68" s="15" t="s">
        <v>733</v>
      </c>
      <c r="E68" s="15" t="s">
        <v>734</v>
      </c>
      <c r="F68" s="15" t="s">
        <v>733</v>
      </c>
      <c r="G68" s="15" t="s">
        <v>734</v>
      </c>
      <c r="H68" s="15" t="s">
        <v>733</v>
      </c>
      <c r="I68" s="15" t="s">
        <v>734</v>
      </c>
      <c r="J68" s="15" t="s">
        <v>741</v>
      </c>
      <c r="K68" s="15" t="s">
        <v>742</v>
      </c>
      <c r="L68" s="15" t="s">
        <v>63</v>
      </c>
      <c r="M68" s="15" t="s">
        <v>743</v>
      </c>
      <c r="N68" s="48" t="s">
        <v>744</v>
      </c>
    </row>
    <row r="69" spans="1:14">
      <c r="A69" t="str">
        <f t="shared" si="1"/>
        <v>Garrard Co SD, KY</v>
      </c>
      <c r="B69" t="s">
        <v>30</v>
      </c>
      <c r="D69" t="s">
        <v>745</v>
      </c>
      <c r="E69" t="s">
        <v>746</v>
      </c>
      <c r="F69" t="s">
        <v>745</v>
      </c>
      <c r="G69" t="s">
        <v>746</v>
      </c>
      <c r="H69" t="s">
        <v>745</v>
      </c>
      <c r="I69" t="s">
        <v>746</v>
      </c>
      <c r="J69" t="s">
        <v>750</v>
      </c>
      <c r="K69" t="s">
        <v>751</v>
      </c>
      <c r="L69" t="s">
        <v>63</v>
      </c>
      <c r="M69" t="s">
        <v>752</v>
      </c>
      <c r="N69" s="48" t="s">
        <v>753</v>
      </c>
    </row>
    <row r="70" spans="1:14">
      <c r="A70" t="str">
        <f t="shared" si="1"/>
        <v>Glasgow ISD, KY</v>
      </c>
      <c r="B70" t="s">
        <v>30</v>
      </c>
      <c r="D70" s="15" t="s">
        <v>754</v>
      </c>
      <c r="E70" s="15" t="s">
        <v>755</v>
      </c>
      <c r="F70" s="15" t="s">
        <v>754</v>
      </c>
      <c r="G70" s="15" t="s">
        <v>755</v>
      </c>
      <c r="H70" s="15" t="s">
        <v>754</v>
      </c>
      <c r="I70" s="15" t="s">
        <v>755</v>
      </c>
      <c r="J70" s="15" t="s">
        <v>762</v>
      </c>
      <c r="K70" s="15" t="s">
        <v>155</v>
      </c>
      <c r="L70" s="15" t="s">
        <v>63</v>
      </c>
      <c r="M70" s="15" t="s">
        <v>156</v>
      </c>
      <c r="N70" s="48" t="e">
        <v>#N/A</v>
      </c>
    </row>
    <row r="71" spans="1:14">
      <c r="A71" t="str">
        <f t="shared" si="1"/>
        <v>Grant Co SD, KY</v>
      </c>
      <c r="B71" t="s">
        <v>30</v>
      </c>
      <c r="D71" s="15" t="s">
        <v>763</v>
      </c>
      <c r="E71" s="15" t="s">
        <v>764</v>
      </c>
      <c r="F71" s="15" t="s">
        <v>763</v>
      </c>
      <c r="G71" s="15" t="s">
        <v>764</v>
      </c>
      <c r="H71" s="15" t="s">
        <v>763</v>
      </c>
      <c r="I71" s="15" t="s">
        <v>764</v>
      </c>
      <c r="J71" s="15" t="s">
        <v>771</v>
      </c>
      <c r="K71" s="15" t="s">
        <v>772</v>
      </c>
      <c r="L71" s="15" t="s">
        <v>63</v>
      </c>
      <c r="M71" s="15" t="s">
        <v>773</v>
      </c>
      <c r="N71" s="48" t="s">
        <v>774</v>
      </c>
    </row>
    <row r="72" spans="1:14">
      <c r="A72" t="str">
        <f t="shared" si="1"/>
        <v>Graves Co SD, KY</v>
      </c>
      <c r="B72" t="s">
        <v>30</v>
      </c>
      <c r="D72" s="15" t="s">
        <v>775</v>
      </c>
      <c r="E72" s="15" t="s">
        <v>776</v>
      </c>
      <c r="F72" s="15" t="s">
        <v>775</v>
      </c>
      <c r="G72" s="15" t="s">
        <v>776</v>
      </c>
      <c r="H72" s="15" t="s">
        <v>775</v>
      </c>
      <c r="I72" s="15" t="s">
        <v>776</v>
      </c>
      <c r="J72" s="15" t="s">
        <v>781</v>
      </c>
      <c r="K72" s="15" t="s">
        <v>782</v>
      </c>
      <c r="L72" s="15" t="s">
        <v>63</v>
      </c>
      <c r="M72" s="15" t="s">
        <v>783</v>
      </c>
      <c r="N72" s="48" t="s">
        <v>784</v>
      </c>
    </row>
    <row r="73" spans="1:14">
      <c r="A73" t="str">
        <f t="shared" si="1"/>
        <v>Grayson Co SD, KY</v>
      </c>
      <c r="B73" t="s">
        <v>30</v>
      </c>
      <c r="D73" s="15" t="s">
        <v>785</v>
      </c>
      <c r="E73" s="15" t="s">
        <v>786</v>
      </c>
      <c r="F73" s="15" t="s">
        <v>785</v>
      </c>
      <c r="G73" s="15" t="s">
        <v>786</v>
      </c>
      <c r="H73" s="15" t="s">
        <v>785</v>
      </c>
      <c r="I73" s="15" t="s">
        <v>786</v>
      </c>
      <c r="J73" s="15" t="s">
        <v>793</v>
      </c>
      <c r="K73" s="15" t="s">
        <v>794</v>
      </c>
      <c r="L73" s="15" t="s">
        <v>63</v>
      </c>
      <c r="M73" s="15" t="s">
        <v>795</v>
      </c>
      <c r="N73" s="48" t="e">
        <v>#N/A</v>
      </c>
    </row>
    <row r="74" spans="1:14">
      <c r="A74" t="str">
        <f t="shared" si="1"/>
        <v>Green Co SD, KY</v>
      </c>
      <c r="B74" t="s">
        <v>30</v>
      </c>
      <c r="D74" s="15" t="s">
        <v>796</v>
      </c>
      <c r="E74" s="15" t="s">
        <v>797</v>
      </c>
      <c r="F74" s="15" t="s">
        <v>796</v>
      </c>
      <c r="G74" s="15" t="s">
        <v>797</v>
      </c>
      <c r="H74" s="15" t="s">
        <v>796</v>
      </c>
      <c r="I74" s="15" t="s">
        <v>797</v>
      </c>
      <c r="J74" s="15" t="s">
        <v>804</v>
      </c>
      <c r="K74" s="15" t="s">
        <v>805</v>
      </c>
      <c r="L74" s="15" t="s">
        <v>63</v>
      </c>
      <c r="M74" s="15" t="s">
        <v>806</v>
      </c>
      <c r="N74" s="48" t="e">
        <v>#N/A</v>
      </c>
    </row>
    <row r="75" spans="1:14">
      <c r="A75" t="str">
        <f t="shared" si="1"/>
        <v>Greenup Co SD, KY</v>
      </c>
      <c r="B75" t="s">
        <v>30</v>
      </c>
      <c r="D75" t="s">
        <v>807</v>
      </c>
      <c r="E75" t="s">
        <v>808</v>
      </c>
      <c r="F75" t="s">
        <v>807</v>
      </c>
      <c r="G75" t="s">
        <v>808</v>
      </c>
      <c r="H75" t="s">
        <v>807</v>
      </c>
      <c r="I75" t="s">
        <v>808</v>
      </c>
      <c r="J75" t="s">
        <v>813</v>
      </c>
      <c r="K75" t="s">
        <v>814</v>
      </c>
      <c r="L75" t="s">
        <v>63</v>
      </c>
      <c r="M75" t="s">
        <v>815</v>
      </c>
      <c r="N75" s="48" t="s">
        <v>816</v>
      </c>
    </row>
    <row r="76" spans="1:14">
      <c r="A76" t="str">
        <f t="shared" si="1"/>
        <v>Hancock Co SD, KY</v>
      </c>
      <c r="B76" t="s">
        <v>30</v>
      </c>
      <c r="D76" s="15" t="s">
        <v>817</v>
      </c>
      <c r="E76" s="15" t="s">
        <v>818</v>
      </c>
      <c r="F76" s="15" t="s">
        <v>817</v>
      </c>
      <c r="G76" s="15" t="s">
        <v>818</v>
      </c>
      <c r="H76" s="15" t="s">
        <v>817</v>
      </c>
      <c r="I76" s="15" t="s">
        <v>818</v>
      </c>
      <c r="J76" s="15" t="s">
        <v>824</v>
      </c>
      <c r="K76" s="15" t="s">
        <v>825</v>
      </c>
      <c r="L76" s="15" t="s">
        <v>63</v>
      </c>
      <c r="M76" s="15" t="s">
        <v>826</v>
      </c>
      <c r="N76" s="48" t="s">
        <v>827</v>
      </c>
    </row>
    <row r="77" spans="1:14">
      <c r="A77" t="str">
        <f t="shared" si="1"/>
        <v>Hardin Co SD, KY</v>
      </c>
      <c r="B77" t="s">
        <v>30</v>
      </c>
      <c r="D77" s="15" t="s">
        <v>828</v>
      </c>
      <c r="E77" s="15" t="s">
        <v>829</v>
      </c>
      <c r="F77" s="15" t="s">
        <v>828</v>
      </c>
      <c r="G77" s="15" t="s">
        <v>829</v>
      </c>
      <c r="H77" s="15" t="s">
        <v>828</v>
      </c>
      <c r="I77" s="15" t="s">
        <v>829</v>
      </c>
      <c r="J77" s="15" t="s">
        <v>834</v>
      </c>
      <c r="K77" s="15" t="s">
        <v>579</v>
      </c>
      <c r="L77" s="15" t="s">
        <v>63</v>
      </c>
      <c r="M77" s="15" t="s">
        <v>580</v>
      </c>
      <c r="N77" s="48" t="s">
        <v>835</v>
      </c>
    </row>
    <row r="78" spans="1:14">
      <c r="A78" t="str">
        <f t="shared" si="1"/>
        <v>Harlan County Public Schools, KY</v>
      </c>
      <c r="B78" t="s">
        <v>30</v>
      </c>
      <c r="D78" s="15" t="s">
        <v>836</v>
      </c>
      <c r="E78" s="15" t="s">
        <v>837</v>
      </c>
      <c r="F78" s="15" t="s">
        <v>836</v>
      </c>
      <c r="G78" s="15" t="s">
        <v>837</v>
      </c>
      <c r="H78" s="15" t="s">
        <v>836</v>
      </c>
      <c r="I78" s="15" t="s">
        <v>837</v>
      </c>
      <c r="J78" s="15" t="s">
        <v>844</v>
      </c>
      <c r="K78" s="15" t="s">
        <v>845</v>
      </c>
      <c r="L78" s="15" t="s">
        <v>63</v>
      </c>
      <c r="M78" s="15" t="s">
        <v>846</v>
      </c>
      <c r="N78" s="48" t="s">
        <v>847</v>
      </c>
    </row>
    <row r="79" spans="1:14">
      <c r="A79" t="str">
        <f t="shared" si="1"/>
        <v>Harlan ISD, KY</v>
      </c>
      <c r="B79" t="s">
        <v>30</v>
      </c>
      <c r="D79" s="15" t="s">
        <v>848</v>
      </c>
      <c r="E79" s="15" t="s">
        <v>849</v>
      </c>
      <c r="F79" s="15" t="s">
        <v>848</v>
      </c>
      <c r="G79" s="15" t="s">
        <v>849</v>
      </c>
      <c r="H79" s="15" t="s">
        <v>848</v>
      </c>
      <c r="I79" s="15" t="s">
        <v>849</v>
      </c>
      <c r="J79" s="15" t="s">
        <v>856</v>
      </c>
      <c r="K79" s="15" t="s">
        <v>845</v>
      </c>
      <c r="L79" s="15" t="s">
        <v>63</v>
      </c>
      <c r="M79" s="15" t="s">
        <v>846</v>
      </c>
      <c r="N79" s="48" t="s">
        <v>857</v>
      </c>
    </row>
    <row r="80" spans="1:14">
      <c r="A80" t="str">
        <f t="shared" si="1"/>
        <v>Harrison Co SD, KY</v>
      </c>
      <c r="B80" t="s">
        <v>30</v>
      </c>
      <c r="D80" t="s">
        <v>858</v>
      </c>
      <c r="E80" t="s">
        <v>859</v>
      </c>
      <c r="F80" t="s">
        <v>858</v>
      </c>
      <c r="G80" t="s">
        <v>859</v>
      </c>
      <c r="H80" t="s">
        <v>858</v>
      </c>
      <c r="I80" t="s">
        <v>859</v>
      </c>
      <c r="J80" t="s">
        <v>864</v>
      </c>
      <c r="K80" t="s">
        <v>865</v>
      </c>
      <c r="L80" t="s">
        <v>63</v>
      </c>
      <c r="M80" t="s">
        <v>866</v>
      </c>
      <c r="N80" s="48" t="s">
        <v>867</v>
      </c>
    </row>
    <row r="81" spans="1:14">
      <c r="A81" t="str">
        <f t="shared" si="1"/>
        <v>Hart Co SD, KY</v>
      </c>
      <c r="B81" t="s">
        <v>30</v>
      </c>
      <c r="D81" s="15" t="s">
        <v>868</v>
      </c>
      <c r="E81" s="15" t="s">
        <v>869</v>
      </c>
      <c r="F81" s="15" t="s">
        <v>868</v>
      </c>
      <c r="G81" s="15" t="s">
        <v>869</v>
      </c>
      <c r="H81" s="15" t="s">
        <v>868</v>
      </c>
      <c r="I81" s="15" t="s">
        <v>869</v>
      </c>
      <c r="J81" s="15" t="s">
        <v>876</v>
      </c>
      <c r="K81" s="15" t="s">
        <v>877</v>
      </c>
      <c r="L81" s="15" t="s">
        <v>63</v>
      </c>
      <c r="M81" s="15" t="s">
        <v>878</v>
      </c>
      <c r="N81" s="48" t="s">
        <v>879</v>
      </c>
    </row>
    <row r="82" spans="1:14">
      <c r="A82" t="str">
        <f t="shared" si="1"/>
        <v>Hazard ISD, KY</v>
      </c>
      <c r="B82" t="s">
        <v>30</v>
      </c>
      <c r="D82" s="15" t="s">
        <v>880</v>
      </c>
      <c r="E82" s="15" t="s">
        <v>881</v>
      </c>
      <c r="F82" s="15" t="s">
        <v>880</v>
      </c>
      <c r="G82" s="15" t="s">
        <v>881</v>
      </c>
      <c r="H82" s="15" t="s">
        <v>880</v>
      </c>
      <c r="I82" s="15" t="s">
        <v>881</v>
      </c>
      <c r="J82" s="15" t="s">
        <v>886</v>
      </c>
      <c r="K82" s="15" t="s">
        <v>887</v>
      </c>
      <c r="L82" s="15" t="s">
        <v>63</v>
      </c>
      <c r="M82" s="15" t="s">
        <v>888</v>
      </c>
      <c r="N82" s="48" t="s">
        <v>889</v>
      </c>
    </row>
    <row r="83" spans="1:14">
      <c r="A83" t="str">
        <f t="shared" si="1"/>
        <v>Henderson Co SD, KY</v>
      </c>
      <c r="B83" t="s">
        <v>30</v>
      </c>
      <c r="D83" s="15" t="s">
        <v>890</v>
      </c>
      <c r="E83" s="15" t="s">
        <v>891</v>
      </c>
      <c r="F83" s="15" t="s">
        <v>890</v>
      </c>
      <c r="G83" s="15" t="s">
        <v>891</v>
      </c>
      <c r="H83" s="15" t="s">
        <v>890</v>
      </c>
      <c r="I83" s="15" t="s">
        <v>891</v>
      </c>
      <c r="J83" s="15" t="s">
        <v>896</v>
      </c>
      <c r="K83" s="15" t="s">
        <v>897</v>
      </c>
      <c r="L83" s="15" t="s">
        <v>63</v>
      </c>
      <c r="M83" s="15" t="s">
        <v>898</v>
      </c>
      <c r="N83" s="48" t="s">
        <v>899</v>
      </c>
    </row>
    <row r="84" spans="1:14">
      <c r="A84" t="str">
        <f t="shared" si="1"/>
        <v>Henry Co PSD, KY</v>
      </c>
      <c r="B84" t="s">
        <v>30</v>
      </c>
      <c r="D84" t="s">
        <v>900</v>
      </c>
      <c r="E84" t="s">
        <v>901</v>
      </c>
      <c r="F84" t="s">
        <v>900</v>
      </c>
      <c r="G84" t="s">
        <v>901</v>
      </c>
      <c r="H84" t="s">
        <v>900</v>
      </c>
      <c r="I84" t="s">
        <v>901</v>
      </c>
      <c r="J84" t="s">
        <v>906</v>
      </c>
      <c r="K84" t="s">
        <v>907</v>
      </c>
      <c r="L84" t="s">
        <v>63</v>
      </c>
      <c r="M84" t="s">
        <v>908</v>
      </c>
      <c r="N84" s="48" t="s">
        <v>909</v>
      </c>
    </row>
    <row r="85" spans="1:14">
      <c r="A85" t="str">
        <f t="shared" si="1"/>
        <v>Hickman Co SD, KY</v>
      </c>
      <c r="B85" t="s">
        <v>30</v>
      </c>
      <c r="D85" s="15" t="s">
        <v>910</v>
      </c>
      <c r="E85" s="15" t="s">
        <v>911</v>
      </c>
      <c r="F85" s="15" t="s">
        <v>910</v>
      </c>
      <c r="G85" s="15" t="s">
        <v>911</v>
      </c>
      <c r="H85" s="15" t="s">
        <v>910</v>
      </c>
      <c r="I85" s="15" t="s">
        <v>911</v>
      </c>
      <c r="J85" s="15" t="s">
        <v>916</v>
      </c>
      <c r="K85" s="15" t="s">
        <v>917</v>
      </c>
      <c r="L85" s="15" t="s">
        <v>63</v>
      </c>
      <c r="M85" s="15" t="s">
        <v>918</v>
      </c>
      <c r="N85" s="48" t="s">
        <v>919</v>
      </c>
    </row>
    <row r="86" spans="1:14">
      <c r="A86" t="str">
        <f t="shared" si="1"/>
        <v>Hopkins Co SD, KY</v>
      </c>
      <c r="B86" t="s">
        <v>30</v>
      </c>
      <c r="D86" t="s">
        <v>920</v>
      </c>
      <c r="E86" t="s">
        <v>921</v>
      </c>
      <c r="F86" t="s">
        <v>920</v>
      </c>
      <c r="G86" t="s">
        <v>921</v>
      </c>
      <c r="H86" t="s">
        <v>920</v>
      </c>
      <c r="I86" t="s">
        <v>921</v>
      </c>
      <c r="J86" t="s">
        <v>926</v>
      </c>
      <c r="K86" t="s">
        <v>927</v>
      </c>
      <c r="L86" t="s">
        <v>63</v>
      </c>
      <c r="M86" t="s">
        <v>928</v>
      </c>
      <c r="N86" s="48" t="s">
        <v>929</v>
      </c>
    </row>
    <row r="87" spans="1:14">
      <c r="A87" t="str">
        <f t="shared" si="1"/>
        <v>Jackson County SD, KY</v>
      </c>
      <c r="B87" t="s">
        <v>30</v>
      </c>
      <c r="D87" s="15" t="s">
        <v>930</v>
      </c>
      <c r="E87" s="15" t="s">
        <v>931</v>
      </c>
      <c r="F87" s="15" t="s">
        <v>930</v>
      </c>
      <c r="G87" s="15" t="s">
        <v>931</v>
      </c>
      <c r="H87" s="15" t="s">
        <v>930</v>
      </c>
      <c r="I87" s="15" t="s">
        <v>931</v>
      </c>
      <c r="J87" s="15" t="s">
        <v>936</v>
      </c>
      <c r="K87" s="15" t="s">
        <v>937</v>
      </c>
      <c r="L87" s="15" t="s">
        <v>63</v>
      </c>
      <c r="M87" s="15" t="s">
        <v>938</v>
      </c>
      <c r="N87" s="48" t="s">
        <v>939</v>
      </c>
    </row>
    <row r="88" spans="1:14">
      <c r="A88" t="str">
        <f t="shared" si="1"/>
        <v>Jackson ISD, KY</v>
      </c>
      <c r="B88" t="s">
        <v>30</v>
      </c>
      <c r="D88" s="15" t="s">
        <v>940</v>
      </c>
      <c r="E88" s="15" t="s">
        <v>941</v>
      </c>
      <c r="F88" s="15" t="s">
        <v>940</v>
      </c>
      <c r="G88" s="15" t="s">
        <v>941</v>
      </c>
      <c r="H88" s="15" t="s">
        <v>940</v>
      </c>
      <c r="I88" s="15" t="s">
        <v>941</v>
      </c>
      <c r="J88" s="15" t="s">
        <v>945</v>
      </c>
      <c r="K88" s="15" t="s">
        <v>277</v>
      </c>
      <c r="L88" s="15" t="s">
        <v>63</v>
      </c>
      <c r="M88" s="15" t="s">
        <v>278</v>
      </c>
      <c r="N88" s="48" t="s">
        <v>946</v>
      </c>
    </row>
    <row r="89" spans="1:14">
      <c r="A89" t="str">
        <f t="shared" si="1"/>
        <v>Jefferson Co Public Schools, KY</v>
      </c>
      <c r="B89" t="s">
        <v>30</v>
      </c>
      <c r="D89" s="15" t="s">
        <v>947</v>
      </c>
      <c r="E89" s="15" t="s">
        <v>948</v>
      </c>
      <c r="F89" s="15" t="s">
        <v>947</v>
      </c>
      <c r="G89" s="15" t="s">
        <v>948</v>
      </c>
      <c r="H89" s="15" t="s">
        <v>947</v>
      </c>
      <c r="I89" s="15" t="s">
        <v>948</v>
      </c>
      <c r="J89" s="15" t="s">
        <v>953</v>
      </c>
      <c r="K89" s="15" t="s">
        <v>853</v>
      </c>
      <c r="L89" s="15" t="s">
        <v>63</v>
      </c>
      <c r="M89" s="15" t="s">
        <v>954</v>
      </c>
      <c r="N89" s="48" t="s">
        <v>955</v>
      </c>
    </row>
    <row r="90" spans="1:14">
      <c r="A90" t="str">
        <f t="shared" si="1"/>
        <v>Jenkins ISD, KY</v>
      </c>
      <c r="B90" t="s">
        <v>30</v>
      </c>
      <c r="D90" t="s">
        <v>956</v>
      </c>
      <c r="E90" t="s">
        <v>957</v>
      </c>
      <c r="F90" t="s">
        <v>956</v>
      </c>
      <c r="G90" t="s">
        <v>957</v>
      </c>
      <c r="H90" t="s">
        <v>956</v>
      </c>
      <c r="I90" t="s">
        <v>957</v>
      </c>
      <c r="J90" t="s">
        <v>962</v>
      </c>
      <c r="K90" t="s">
        <v>963</v>
      </c>
      <c r="L90" t="s">
        <v>63</v>
      </c>
      <c r="M90" t="s">
        <v>964</v>
      </c>
      <c r="N90" s="48" t="e">
        <v>#N/A</v>
      </c>
    </row>
    <row r="91" spans="1:14">
      <c r="A91" t="str">
        <f t="shared" si="1"/>
        <v>Jessamine Co SD, KY</v>
      </c>
      <c r="B91" t="s">
        <v>30</v>
      </c>
      <c r="D91" s="15" t="s">
        <v>965</v>
      </c>
      <c r="E91" s="15" t="s">
        <v>966</v>
      </c>
      <c r="F91" s="15" t="s">
        <v>965</v>
      </c>
      <c r="G91" s="15" t="s">
        <v>966</v>
      </c>
      <c r="H91" s="15" t="s">
        <v>965</v>
      </c>
      <c r="I91" s="15" t="s">
        <v>966</v>
      </c>
      <c r="J91" s="15" t="s">
        <v>971</v>
      </c>
      <c r="K91" s="15" t="s">
        <v>972</v>
      </c>
      <c r="L91" s="15" t="s">
        <v>63</v>
      </c>
      <c r="M91" s="15" t="s">
        <v>973</v>
      </c>
      <c r="N91" s="48" t="s">
        <v>974</v>
      </c>
    </row>
    <row r="92" spans="1:14">
      <c r="A92" t="str">
        <f t="shared" si="1"/>
        <v>Johnson Co SD, KY</v>
      </c>
      <c r="B92" t="s">
        <v>30</v>
      </c>
      <c r="D92" s="15" t="s">
        <v>975</v>
      </c>
      <c r="E92" s="15" t="s">
        <v>976</v>
      </c>
      <c r="F92" s="15" t="s">
        <v>975</v>
      </c>
      <c r="G92" s="15" t="s">
        <v>976</v>
      </c>
      <c r="H92" s="15" t="s">
        <v>975</v>
      </c>
      <c r="I92" s="15" t="s">
        <v>976</v>
      </c>
      <c r="J92" s="15" t="s">
        <v>981</v>
      </c>
      <c r="K92" s="15" t="s">
        <v>982</v>
      </c>
      <c r="L92" s="15" t="s">
        <v>63</v>
      </c>
      <c r="M92" s="15" t="s">
        <v>983</v>
      </c>
      <c r="N92" s="48" t="s">
        <v>984</v>
      </c>
    </row>
    <row r="93" spans="1:14">
      <c r="A93" t="str">
        <f t="shared" si="1"/>
        <v>Kenton Co SD, KY</v>
      </c>
      <c r="B93" t="s">
        <v>30</v>
      </c>
      <c r="D93" s="15" t="s">
        <v>985</v>
      </c>
      <c r="E93" s="15" t="s">
        <v>986</v>
      </c>
      <c r="F93" s="15" t="s">
        <v>985</v>
      </c>
      <c r="G93" s="15" t="s">
        <v>986</v>
      </c>
      <c r="H93" s="15" t="s">
        <v>985</v>
      </c>
      <c r="I93" s="15" t="s">
        <v>986</v>
      </c>
      <c r="J93" t="s">
        <v>991</v>
      </c>
      <c r="K93" s="15" t="s">
        <v>992</v>
      </c>
      <c r="L93" s="15" t="s">
        <v>63</v>
      </c>
      <c r="M93" s="15" t="s">
        <v>176</v>
      </c>
      <c r="N93" s="48" t="s">
        <v>993</v>
      </c>
    </row>
    <row r="94" spans="1:14">
      <c r="A94" t="str">
        <f t="shared" si="1"/>
        <v>Kentucky School for the Blind, KY</v>
      </c>
      <c r="B94" t="s">
        <v>30</v>
      </c>
      <c r="D94" s="15" t="s">
        <v>994</v>
      </c>
      <c r="E94" s="15" t="s">
        <v>995</v>
      </c>
      <c r="F94" s="15" t="s">
        <v>994</v>
      </c>
      <c r="G94" s="15" t="s">
        <v>995</v>
      </c>
      <c r="H94" s="15" t="s">
        <v>994</v>
      </c>
      <c r="I94" s="15" t="s">
        <v>995</v>
      </c>
      <c r="J94" s="15" t="s">
        <v>1000</v>
      </c>
      <c r="K94" s="15" t="s">
        <v>853</v>
      </c>
      <c r="L94" s="15" t="s">
        <v>63</v>
      </c>
      <c r="M94" s="15" t="s">
        <v>1001</v>
      </c>
      <c r="N94" s="48" t="s">
        <v>1002</v>
      </c>
    </row>
    <row r="95" spans="1:14">
      <c r="A95" t="str">
        <f t="shared" si="1"/>
        <v>Kentucky School for the Deaf, KY</v>
      </c>
      <c r="B95" t="s">
        <v>30</v>
      </c>
      <c r="D95" t="s">
        <v>1003</v>
      </c>
      <c r="E95" t="s">
        <v>1004</v>
      </c>
      <c r="F95" t="s">
        <v>1003</v>
      </c>
      <c r="G95" t="s">
        <v>1004</v>
      </c>
      <c r="H95" t="s">
        <v>1003</v>
      </c>
      <c r="I95" t="s">
        <v>1004</v>
      </c>
      <c r="J95" t="s">
        <v>1010</v>
      </c>
      <c r="K95" t="s">
        <v>257</v>
      </c>
      <c r="L95" t="s">
        <v>63</v>
      </c>
      <c r="M95" t="s">
        <v>258</v>
      </c>
      <c r="N95" s="48"/>
    </row>
    <row r="96" spans="1:14">
      <c r="A96" t="str">
        <f t="shared" si="1"/>
        <v>Knott Co SD, KY</v>
      </c>
      <c r="B96" t="s">
        <v>30</v>
      </c>
      <c r="D96" s="15" t="s">
        <v>1011</v>
      </c>
      <c r="E96" s="15" t="s">
        <v>1012</v>
      </c>
      <c r="F96" s="15" t="s">
        <v>1011</v>
      </c>
      <c r="G96" s="15" t="s">
        <v>1012</v>
      </c>
      <c r="H96" s="15" t="s">
        <v>1011</v>
      </c>
      <c r="I96" s="15" t="s">
        <v>1012</v>
      </c>
      <c r="J96" s="15" t="s">
        <v>1017</v>
      </c>
      <c r="K96" s="15" t="s">
        <v>1018</v>
      </c>
      <c r="L96" s="15" t="s">
        <v>63</v>
      </c>
      <c r="M96" s="15" t="s">
        <v>1019</v>
      </c>
      <c r="N96" s="48" t="e">
        <v>#N/A</v>
      </c>
    </row>
    <row r="97" spans="1:14">
      <c r="A97" t="str">
        <f t="shared" si="1"/>
        <v>Knox Co SD, KY</v>
      </c>
      <c r="B97" t="s">
        <v>30</v>
      </c>
      <c r="D97" s="15" t="s">
        <v>1020</v>
      </c>
      <c r="E97" s="15" t="s">
        <v>1021</v>
      </c>
      <c r="F97" s="15" t="s">
        <v>1020</v>
      </c>
      <c r="G97" s="15" t="s">
        <v>1021</v>
      </c>
      <c r="H97" s="15" t="s">
        <v>1020</v>
      </c>
      <c r="I97" s="15" t="s">
        <v>1021</v>
      </c>
      <c r="J97" s="15" t="s">
        <v>1025</v>
      </c>
      <c r="K97" s="15" t="s">
        <v>134</v>
      </c>
      <c r="L97" s="15" t="s">
        <v>63</v>
      </c>
      <c r="M97" s="15" t="s">
        <v>135</v>
      </c>
      <c r="N97" s="48" t="s">
        <v>1026</v>
      </c>
    </row>
    <row r="98" spans="1:14">
      <c r="A98" t="str">
        <f t="shared" si="1"/>
        <v>Larue Co SD, KY</v>
      </c>
      <c r="B98" t="s">
        <v>30</v>
      </c>
      <c r="D98" s="15" t="s">
        <v>1027</v>
      </c>
      <c r="E98" s="15" t="s">
        <v>1028</v>
      </c>
      <c r="F98" s="15" t="s">
        <v>1027</v>
      </c>
      <c r="G98" s="15" t="s">
        <v>1028</v>
      </c>
      <c r="H98" s="15" t="s">
        <v>1027</v>
      </c>
      <c r="I98" s="15" t="s">
        <v>1028</v>
      </c>
      <c r="J98" s="15" t="s">
        <v>1033</v>
      </c>
      <c r="K98" s="15" t="s">
        <v>1034</v>
      </c>
      <c r="L98" s="15" t="s">
        <v>63</v>
      </c>
      <c r="M98" s="15" t="s">
        <v>1035</v>
      </c>
      <c r="N98" s="48" t="e">
        <v>#N/A</v>
      </c>
    </row>
    <row r="99" spans="1:14">
      <c r="A99" t="str">
        <f t="shared" si="1"/>
        <v>Laurel Co SD, KY</v>
      </c>
      <c r="B99" t="s">
        <v>30</v>
      </c>
      <c r="D99" s="15" t="s">
        <v>1036</v>
      </c>
      <c r="E99" s="15" t="s">
        <v>1037</v>
      </c>
      <c r="F99" s="15" t="s">
        <v>1036</v>
      </c>
      <c r="G99" s="15" t="s">
        <v>1037</v>
      </c>
      <c r="H99" s="15" t="s">
        <v>1036</v>
      </c>
      <c r="I99" s="15" t="s">
        <v>1037</v>
      </c>
      <c r="J99" s="15" t="s">
        <v>1042</v>
      </c>
      <c r="K99" s="15" t="s">
        <v>1043</v>
      </c>
      <c r="L99" s="15" t="s">
        <v>63</v>
      </c>
      <c r="M99" s="15" t="s">
        <v>1044</v>
      </c>
      <c r="N99" s="48" t="s">
        <v>1045</v>
      </c>
    </row>
    <row r="100" spans="1:14">
      <c r="A100" t="str">
        <f t="shared" si="1"/>
        <v>Lawrence Co SD, KY</v>
      </c>
      <c r="B100" t="s">
        <v>30</v>
      </c>
      <c r="D100" s="15" t="s">
        <v>1046</v>
      </c>
      <c r="E100" s="15" t="s">
        <v>1047</v>
      </c>
      <c r="F100" s="15" t="s">
        <v>1046</v>
      </c>
      <c r="G100" s="15" t="s">
        <v>1047</v>
      </c>
      <c r="H100" s="15" t="s">
        <v>1046</v>
      </c>
      <c r="I100" s="15" t="s">
        <v>1047</v>
      </c>
      <c r="J100" s="15" t="s">
        <v>1051</v>
      </c>
      <c r="K100" s="15" t="s">
        <v>1052</v>
      </c>
      <c r="L100" s="15" t="s">
        <v>63</v>
      </c>
      <c r="M100" s="15" t="s">
        <v>1053</v>
      </c>
      <c r="N100" s="48" t="s">
        <v>1054</v>
      </c>
    </row>
    <row r="101" spans="1:14">
      <c r="A101" t="str">
        <f t="shared" si="1"/>
        <v>Lee Co SD, KY</v>
      </c>
      <c r="B101" t="s">
        <v>30</v>
      </c>
      <c r="D101" s="15" t="s">
        <v>1055</v>
      </c>
      <c r="E101" s="15" t="s">
        <v>1056</v>
      </c>
      <c r="F101" s="15" t="s">
        <v>1055</v>
      </c>
      <c r="G101" s="15" t="s">
        <v>1056</v>
      </c>
      <c r="H101" s="15" t="s">
        <v>1055</v>
      </c>
      <c r="I101" s="15" t="s">
        <v>1056</v>
      </c>
      <c r="J101" s="26" t="s">
        <v>1061</v>
      </c>
      <c r="K101" s="15" t="s">
        <v>1062</v>
      </c>
      <c r="L101" s="15" t="s">
        <v>63</v>
      </c>
      <c r="M101" s="15" t="s">
        <v>1063</v>
      </c>
      <c r="N101" s="48" t="e">
        <v>#N/A</v>
      </c>
    </row>
    <row r="102" spans="1:14">
      <c r="A102" t="str">
        <f t="shared" si="1"/>
        <v>Leslie Co SD, KY</v>
      </c>
      <c r="B102" t="s">
        <v>30</v>
      </c>
      <c r="D102" s="15" t="s">
        <v>1064</v>
      </c>
      <c r="E102" s="15" t="s">
        <v>1065</v>
      </c>
      <c r="F102" s="15" t="s">
        <v>1064</v>
      </c>
      <c r="G102" s="15" t="s">
        <v>1065</v>
      </c>
      <c r="H102" s="15" t="s">
        <v>1064</v>
      </c>
      <c r="I102" s="15" t="s">
        <v>1065</v>
      </c>
      <c r="J102" s="15" t="s">
        <v>1070</v>
      </c>
      <c r="K102" s="15" t="s">
        <v>1071</v>
      </c>
      <c r="L102" s="15" t="s">
        <v>63</v>
      </c>
      <c r="M102" s="15" t="s">
        <v>1072</v>
      </c>
      <c r="N102" s="48" t="e">
        <v>#N/A</v>
      </c>
    </row>
    <row r="103" spans="1:14">
      <c r="A103" t="str">
        <f t="shared" si="1"/>
        <v>Letcher County Public Schools, KY</v>
      </c>
      <c r="B103" t="s">
        <v>30</v>
      </c>
      <c r="D103" s="15" t="s">
        <v>1073</v>
      </c>
      <c r="E103" s="15" t="s">
        <v>1074</v>
      </c>
      <c r="F103" s="15" t="s">
        <v>1073</v>
      </c>
      <c r="G103" s="15" t="s">
        <v>1074</v>
      </c>
      <c r="H103" s="15" t="s">
        <v>1073</v>
      </c>
      <c r="I103" s="15" t="s">
        <v>1074</v>
      </c>
      <c r="J103" s="15" t="s">
        <v>1079</v>
      </c>
      <c r="K103" s="15" t="s">
        <v>1080</v>
      </c>
      <c r="L103" s="15" t="s">
        <v>63</v>
      </c>
      <c r="M103" s="15" t="s">
        <v>1081</v>
      </c>
      <c r="N103" s="48" t="e">
        <v>#N/A</v>
      </c>
    </row>
    <row r="104" spans="1:14">
      <c r="A104" t="str">
        <f t="shared" si="1"/>
        <v>Lewis Co SD, KY</v>
      </c>
      <c r="B104" t="s">
        <v>30</v>
      </c>
      <c r="D104" s="15" t="s">
        <v>1082</v>
      </c>
      <c r="E104" s="15" t="s">
        <v>1083</v>
      </c>
      <c r="F104" s="15" t="s">
        <v>1082</v>
      </c>
      <c r="G104" s="15" t="s">
        <v>1083</v>
      </c>
      <c r="H104" s="15" t="s">
        <v>1082</v>
      </c>
      <c r="I104" s="15" t="s">
        <v>1083</v>
      </c>
      <c r="J104" s="15" t="s">
        <v>1089</v>
      </c>
      <c r="K104" s="15" t="s">
        <v>1090</v>
      </c>
      <c r="L104" s="15" t="s">
        <v>63</v>
      </c>
      <c r="M104" s="15" t="s">
        <v>1091</v>
      </c>
      <c r="N104" s="48" t="e">
        <v>#N/A</v>
      </c>
    </row>
    <row r="105" spans="1:14">
      <c r="A105" t="str">
        <f t="shared" si="1"/>
        <v>Lincoln Co SD, KY</v>
      </c>
      <c r="B105" t="s">
        <v>30</v>
      </c>
      <c r="D105" s="15" t="s">
        <v>1092</v>
      </c>
      <c r="E105" s="15" t="s">
        <v>1093</v>
      </c>
      <c r="F105" s="15" t="s">
        <v>1092</v>
      </c>
      <c r="G105" s="15" t="s">
        <v>1093</v>
      </c>
      <c r="H105" s="15" t="s">
        <v>1092</v>
      </c>
      <c r="I105" s="15" t="s">
        <v>1093</v>
      </c>
      <c r="J105" s="15" t="s">
        <v>1098</v>
      </c>
      <c r="K105" s="15" t="s">
        <v>1099</v>
      </c>
      <c r="L105" s="15" t="s">
        <v>63</v>
      </c>
      <c r="M105" s="15" t="s">
        <v>1100</v>
      </c>
      <c r="N105" s="48" t="s">
        <v>1101</v>
      </c>
    </row>
    <row r="106" spans="1:14">
      <c r="A106" t="str">
        <f t="shared" si="1"/>
        <v>Livingston Co SD, KY</v>
      </c>
      <c r="B106" t="s">
        <v>30</v>
      </c>
      <c r="D106" s="15" t="s">
        <v>1102</v>
      </c>
      <c r="E106" s="15" t="s">
        <v>1103</v>
      </c>
      <c r="F106" s="15" t="s">
        <v>1102</v>
      </c>
      <c r="G106" s="15" t="s">
        <v>1103</v>
      </c>
      <c r="H106" s="15" t="s">
        <v>1102</v>
      </c>
      <c r="I106" s="15" t="s">
        <v>1103</v>
      </c>
      <c r="J106" s="15" t="s">
        <v>1110</v>
      </c>
      <c r="K106" s="15" t="s">
        <v>1111</v>
      </c>
      <c r="L106" s="15" t="s">
        <v>63</v>
      </c>
      <c r="M106" s="15" t="s">
        <v>1112</v>
      </c>
      <c r="N106" s="48" t="s">
        <v>1113</v>
      </c>
    </row>
    <row r="107" spans="1:14">
      <c r="A107" t="str">
        <f t="shared" si="1"/>
        <v>Logan Co SD, KY</v>
      </c>
      <c r="B107" t="s">
        <v>30</v>
      </c>
      <c r="D107" s="15" t="s">
        <v>1114</v>
      </c>
      <c r="E107" s="15" t="s">
        <v>1115</v>
      </c>
      <c r="F107" s="15" t="s">
        <v>1114</v>
      </c>
      <c r="G107" s="15" t="s">
        <v>1115</v>
      </c>
      <c r="H107" s="15" t="s">
        <v>1114</v>
      </c>
      <c r="I107" s="15" t="s">
        <v>1115</v>
      </c>
      <c r="J107" s="15" t="s">
        <v>1120</v>
      </c>
      <c r="K107" s="15" t="s">
        <v>1121</v>
      </c>
      <c r="L107" s="15" t="s">
        <v>63</v>
      </c>
      <c r="M107" s="15" t="s">
        <v>1122</v>
      </c>
      <c r="N107" s="48" t="e">
        <v>#N/A</v>
      </c>
    </row>
    <row r="108" spans="1:14">
      <c r="A108" t="str">
        <f t="shared" si="1"/>
        <v>Ludlow ISD, KY</v>
      </c>
      <c r="B108" t="s">
        <v>30</v>
      </c>
      <c r="D108" s="15" t="s">
        <v>1123</v>
      </c>
      <c r="E108" s="15" t="s">
        <v>1124</v>
      </c>
      <c r="F108" s="15" t="s">
        <v>1123</v>
      </c>
      <c r="G108" s="15" t="s">
        <v>1124</v>
      </c>
      <c r="H108" s="15" t="s">
        <v>1123</v>
      </c>
      <c r="I108" s="15" t="s">
        <v>1124</v>
      </c>
      <c r="J108" s="15" t="s">
        <v>1129</v>
      </c>
      <c r="K108" s="15" t="s">
        <v>1130</v>
      </c>
      <c r="L108" s="15" t="s">
        <v>63</v>
      </c>
      <c r="M108" s="15" t="s">
        <v>1131</v>
      </c>
      <c r="N108" s="48" t="s">
        <v>1132</v>
      </c>
    </row>
    <row r="109" spans="1:14">
      <c r="A109" t="str">
        <f t="shared" si="1"/>
        <v>Lyon County Schools, KY</v>
      </c>
      <c r="B109" t="s">
        <v>30</v>
      </c>
      <c r="D109" t="s">
        <v>1133</v>
      </c>
      <c r="E109" t="s">
        <v>1134</v>
      </c>
      <c r="F109" t="s">
        <v>1133</v>
      </c>
      <c r="G109" t="s">
        <v>1134</v>
      </c>
      <c r="H109" t="s">
        <v>1133</v>
      </c>
      <c r="I109" t="s">
        <v>1134</v>
      </c>
      <c r="J109" s="25" t="s">
        <v>1139</v>
      </c>
      <c r="K109" t="s">
        <v>1140</v>
      </c>
      <c r="L109" t="s">
        <v>63</v>
      </c>
      <c r="M109" t="s">
        <v>1141</v>
      </c>
      <c r="N109" s="48" t="s">
        <v>1142</v>
      </c>
    </row>
    <row r="110" spans="1:14">
      <c r="A110" t="str">
        <f t="shared" si="1"/>
        <v>Madison Co SD, KY</v>
      </c>
      <c r="B110" t="s">
        <v>30</v>
      </c>
      <c r="D110" s="15" t="s">
        <v>1143</v>
      </c>
      <c r="E110" s="15" t="s">
        <v>1144</v>
      </c>
      <c r="F110" s="15" t="s">
        <v>1143</v>
      </c>
      <c r="G110" s="15" t="s">
        <v>1144</v>
      </c>
      <c r="H110" s="15" t="s">
        <v>1143</v>
      </c>
      <c r="I110" s="15" t="s">
        <v>1144</v>
      </c>
      <c r="J110" s="15" t="s">
        <v>1149</v>
      </c>
      <c r="K110" s="15" t="s">
        <v>1150</v>
      </c>
      <c r="L110" s="15" t="s">
        <v>63</v>
      </c>
      <c r="M110" s="15" t="s">
        <v>1151</v>
      </c>
      <c r="N110" s="48" t="e">
        <v>#N/A</v>
      </c>
    </row>
    <row r="111" spans="1:14">
      <c r="A111" t="str">
        <f t="shared" si="1"/>
        <v>Magoffin Co SD, KY</v>
      </c>
      <c r="B111" t="s">
        <v>30</v>
      </c>
      <c r="D111" t="s">
        <v>1152</v>
      </c>
      <c r="E111" t="s">
        <v>1153</v>
      </c>
      <c r="F111" t="s">
        <v>1152</v>
      </c>
      <c r="G111" t="s">
        <v>1153</v>
      </c>
      <c r="H111" t="s">
        <v>1152</v>
      </c>
      <c r="I111" t="s">
        <v>1153</v>
      </c>
      <c r="J111" t="s">
        <v>1158</v>
      </c>
      <c r="K111" t="s">
        <v>1159</v>
      </c>
      <c r="L111" t="s">
        <v>63</v>
      </c>
      <c r="M111" t="s">
        <v>1160</v>
      </c>
      <c r="N111" s="48" t="e">
        <v>#N/A</v>
      </c>
    </row>
    <row r="112" spans="1:14">
      <c r="A112" t="str">
        <f t="shared" si="1"/>
        <v>Marion Co Public Schools, KY</v>
      </c>
      <c r="B112" t="s">
        <v>30</v>
      </c>
      <c r="D112" s="15" t="s">
        <v>1161</v>
      </c>
      <c r="E112" s="15" t="s">
        <v>1162</v>
      </c>
      <c r="F112" s="15" t="s">
        <v>1161</v>
      </c>
      <c r="G112" s="15" t="s">
        <v>1162</v>
      </c>
      <c r="H112" s="15" t="s">
        <v>1161</v>
      </c>
      <c r="I112" s="15" t="s">
        <v>1162</v>
      </c>
      <c r="J112" s="15" t="s">
        <v>1165</v>
      </c>
      <c r="K112" s="15" t="s">
        <v>1166</v>
      </c>
      <c r="L112" s="15" t="s">
        <v>63</v>
      </c>
      <c r="M112" s="15" t="s">
        <v>1167</v>
      </c>
      <c r="N112" s="48" t="s">
        <v>1168</v>
      </c>
    </row>
    <row r="113" spans="1:14">
      <c r="A113" t="str">
        <f t="shared" si="1"/>
        <v>Marshall Co SD, KY</v>
      </c>
      <c r="B113" t="s">
        <v>30</v>
      </c>
      <c r="D113" s="15" t="s">
        <v>1169</v>
      </c>
      <c r="E113" s="15" t="s">
        <v>1170</v>
      </c>
      <c r="F113" s="15" t="s">
        <v>1169</v>
      </c>
      <c r="G113" s="15" t="s">
        <v>1170</v>
      </c>
      <c r="H113" s="15" t="s">
        <v>1169</v>
      </c>
      <c r="I113" s="15" t="s">
        <v>1170</v>
      </c>
      <c r="J113" s="15" t="s">
        <v>1177</v>
      </c>
      <c r="K113" s="15" t="s">
        <v>1178</v>
      </c>
      <c r="L113" s="15" t="s">
        <v>63</v>
      </c>
      <c r="M113" s="15" t="s">
        <v>1179</v>
      </c>
      <c r="N113" s="48" t="s">
        <v>1180</v>
      </c>
    </row>
    <row r="114" spans="1:14">
      <c r="A114" t="str">
        <f t="shared" si="1"/>
        <v>Martin Co SD, KY</v>
      </c>
      <c r="B114" t="s">
        <v>30</v>
      </c>
      <c r="D114" t="s">
        <v>1181</v>
      </c>
      <c r="E114" t="s">
        <v>1182</v>
      </c>
      <c r="F114" t="s">
        <v>1181</v>
      </c>
      <c r="G114" t="s">
        <v>1182</v>
      </c>
      <c r="H114" t="s">
        <v>1181</v>
      </c>
      <c r="I114" t="s">
        <v>1182</v>
      </c>
      <c r="J114" t="s">
        <v>1186</v>
      </c>
      <c r="K114" t="s">
        <v>1187</v>
      </c>
      <c r="L114" t="s">
        <v>63</v>
      </c>
      <c r="M114" t="s">
        <v>1188</v>
      </c>
      <c r="N114" s="48" t="e">
        <v>#N/A</v>
      </c>
    </row>
    <row r="115" spans="1:14">
      <c r="A115" t="str">
        <f t="shared" si="1"/>
        <v>Mason Co SD, KY</v>
      </c>
      <c r="B115" t="s">
        <v>30</v>
      </c>
      <c r="D115" s="15" t="s">
        <v>1189</v>
      </c>
      <c r="E115" s="15" t="s">
        <v>1190</v>
      </c>
      <c r="F115" s="15" t="s">
        <v>1189</v>
      </c>
      <c r="G115" s="15" t="s">
        <v>1190</v>
      </c>
      <c r="H115" s="15" t="s">
        <v>1189</v>
      </c>
      <c r="I115" s="15" t="s">
        <v>1190</v>
      </c>
      <c r="J115" s="15" t="s">
        <v>1195</v>
      </c>
      <c r="K115" s="15" t="s">
        <v>1196</v>
      </c>
      <c r="L115" s="15" t="s">
        <v>63</v>
      </c>
      <c r="M115" s="15" t="s">
        <v>1197</v>
      </c>
      <c r="N115" s="48" t="e">
        <v>#N/A</v>
      </c>
    </row>
    <row r="116" spans="1:14">
      <c r="A116" t="str">
        <f t="shared" si="1"/>
        <v>Mayfield ISD, KY</v>
      </c>
      <c r="B116" t="s">
        <v>30</v>
      </c>
      <c r="D116" t="s">
        <v>1198</v>
      </c>
      <c r="E116" t="s">
        <v>1199</v>
      </c>
      <c r="F116" t="s">
        <v>1198</v>
      </c>
      <c r="G116" t="s">
        <v>1199</v>
      </c>
      <c r="H116" t="s">
        <v>1198</v>
      </c>
      <c r="I116" t="s">
        <v>1199</v>
      </c>
      <c r="J116" t="s">
        <v>1204</v>
      </c>
      <c r="K116" t="s">
        <v>782</v>
      </c>
      <c r="L116" t="s">
        <v>63</v>
      </c>
      <c r="M116" t="s">
        <v>783</v>
      </c>
      <c r="N116" s="48" t="s">
        <v>1205</v>
      </c>
    </row>
    <row r="117" spans="1:14">
      <c r="A117" t="str">
        <f t="shared" si="1"/>
        <v>McCracken Co Public SD, KY</v>
      </c>
      <c r="B117" t="s">
        <v>30</v>
      </c>
      <c r="D117" s="15" t="s">
        <v>1206</v>
      </c>
      <c r="E117" s="15" t="s">
        <v>1207</v>
      </c>
      <c r="F117" s="15" t="s">
        <v>1206</v>
      </c>
      <c r="G117" s="15" t="s">
        <v>1207</v>
      </c>
      <c r="H117" s="15" t="s">
        <v>1206</v>
      </c>
      <c r="I117" s="15" t="s">
        <v>1207</v>
      </c>
      <c r="J117" s="15" t="s">
        <v>1212</v>
      </c>
      <c r="K117" s="15" t="s">
        <v>1213</v>
      </c>
      <c r="L117" s="15" t="s">
        <v>63</v>
      </c>
      <c r="M117" s="15" t="s">
        <v>1214</v>
      </c>
      <c r="N117" s="48" t="s">
        <v>1215</v>
      </c>
    </row>
    <row r="118" spans="1:14">
      <c r="A118" t="str">
        <f t="shared" si="1"/>
        <v>McCreary Co SD, KY</v>
      </c>
      <c r="B118" t="s">
        <v>30</v>
      </c>
      <c r="D118" s="15" t="s">
        <v>1216</v>
      </c>
      <c r="E118" s="15" t="s">
        <v>1217</v>
      </c>
      <c r="F118" s="15" t="s">
        <v>1216</v>
      </c>
      <c r="G118" s="15" t="s">
        <v>1217</v>
      </c>
      <c r="H118" s="15" t="s">
        <v>1216</v>
      </c>
      <c r="I118" s="15" t="s">
        <v>1217</v>
      </c>
      <c r="J118" s="15" t="s">
        <v>1224</v>
      </c>
      <c r="K118" s="15" t="s">
        <v>1225</v>
      </c>
      <c r="L118" s="15" t="s">
        <v>63</v>
      </c>
      <c r="M118" s="15" t="s">
        <v>1226</v>
      </c>
      <c r="N118" s="48" t="s">
        <v>1227</v>
      </c>
    </row>
    <row r="119" spans="1:14">
      <c r="A119" t="str">
        <f t="shared" si="1"/>
        <v>McLean Co SD, KY</v>
      </c>
      <c r="B119" t="s">
        <v>30</v>
      </c>
      <c r="D119" s="15" t="s">
        <v>1228</v>
      </c>
      <c r="E119" s="15" t="s">
        <v>1229</v>
      </c>
      <c r="F119" s="15" t="s">
        <v>1228</v>
      </c>
      <c r="G119" s="15" t="s">
        <v>1229</v>
      </c>
      <c r="H119" s="15" t="s">
        <v>1228</v>
      </c>
      <c r="I119" s="15" t="s">
        <v>1229</v>
      </c>
      <c r="J119" s="15" t="s">
        <v>1234</v>
      </c>
      <c r="K119" s="15" t="s">
        <v>1235</v>
      </c>
      <c r="L119" s="15" t="s">
        <v>63</v>
      </c>
      <c r="M119" s="15" t="s">
        <v>1236</v>
      </c>
      <c r="N119" s="48" t="e">
        <v>#N/A</v>
      </c>
    </row>
    <row r="120" spans="1:14">
      <c r="A120" t="str">
        <f t="shared" si="1"/>
        <v>Meade Co SD, KY</v>
      </c>
      <c r="B120" t="s">
        <v>30</v>
      </c>
      <c r="D120" t="s">
        <v>1237</v>
      </c>
      <c r="E120" t="s">
        <v>1238</v>
      </c>
      <c r="F120" t="s">
        <v>1237</v>
      </c>
      <c r="G120" t="s">
        <v>1238</v>
      </c>
      <c r="H120" t="s">
        <v>1237</v>
      </c>
      <c r="I120" t="s">
        <v>1238</v>
      </c>
      <c r="J120" t="s">
        <v>1245</v>
      </c>
      <c r="K120" t="s">
        <v>1246</v>
      </c>
      <c r="L120" t="s">
        <v>63</v>
      </c>
      <c r="M120" t="s">
        <v>1247</v>
      </c>
      <c r="N120" s="48" t="s">
        <v>1248</v>
      </c>
    </row>
    <row r="121" spans="1:14">
      <c r="A121" t="str">
        <f t="shared" si="1"/>
        <v>Menifee Co SD, KY</v>
      </c>
      <c r="B121" t="s">
        <v>30</v>
      </c>
      <c r="D121" s="15" t="s">
        <v>1249</v>
      </c>
      <c r="E121" s="15" t="s">
        <v>1250</v>
      </c>
      <c r="F121" s="15" t="s">
        <v>1249</v>
      </c>
      <c r="G121" s="15" t="s">
        <v>1250</v>
      </c>
      <c r="H121" s="15" t="s">
        <v>1249</v>
      </c>
      <c r="I121" s="15" t="s">
        <v>1250</v>
      </c>
      <c r="J121" s="15" t="s">
        <v>1255</v>
      </c>
      <c r="K121" s="15" t="s">
        <v>1256</v>
      </c>
      <c r="L121" s="15" t="s">
        <v>63</v>
      </c>
      <c r="M121" s="15" t="s">
        <v>1257</v>
      </c>
      <c r="N121" s="48" t="s">
        <v>1258</v>
      </c>
    </row>
    <row r="122" spans="1:14">
      <c r="A122" t="str">
        <f t="shared" si="1"/>
        <v>Mercer Co SD, KY</v>
      </c>
      <c r="B122" t="s">
        <v>30</v>
      </c>
      <c r="D122" s="15" t="s">
        <v>1259</v>
      </c>
      <c r="E122" s="15" t="s">
        <v>1260</v>
      </c>
      <c r="F122" s="15" t="s">
        <v>1259</v>
      </c>
      <c r="G122" s="15" t="s">
        <v>1260</v>
      </c>
      <c r="H122" s="15" t="s">
        <v>1259</v>
      </c>
      <c r="I122" s="15" t="s">
        <v>1260</v>
      </c>
      <c r="J122" s="15" t="s">
        <v>1265</v>
      </c>
      <c r="K122" s="15" t="s">
        <v>1266</v>
      </c>
      <c r="L122" s="15" t="s">
        <v>63</v>
      </c>
      <c r="M122" s="15" t="s">
        <v>1267</v>
      </c>
      <c r="N122" s="48" t="s">
        <v>1268</v>
      </c>
    </row>
    <row r="123" spans="1:14">
      <c r="A123" t="str">
        <f t="shared" si="1"/>
        <v>Metcalfe County Schools, KY</v>
      </c>
      <c r="B123" t="s">
        <v>30</v>
      </c>
      <c r="D123" s="15" t="s">
        <v>1269</v>
      </c>
      <c r="E123" s="15" t="s">
        <v>1270</v>
      </c>
      <c r="F123" s="15" t="s">
        <v>1269</v>
      </c>
      <c r="G123" s="15" t="s">
        <v>1270</v>
      </c>
      <c r="H123" s="15" t="s">
        <v>1269</v>
      </c>
      <c r="I123" s="15" t="s">
        <v>1270</v>
      </c>
      <c r="J123" s="15" t="s">
        <v>1275</v>
      </c>
      <c r="K123" s="15" t="s">
        <v>1276</v>
      </c>
      <c r="L123" s="15" t="s">
        <v>63</v>
      </c>
      <c r="M123" s="15" t="s">
        <v>1277</v>
      </c>
      <c r="N123" s="48" t="s">
        <v>1278</v>
      </c>
    </row>
    <row r="124" spans="1:14">
      <c r="A124" t="str">
        <f t="shared" si="1"/>
        <v>Middlesboro ISD, KY</v>
      </c>
      <c r="B124" t="s">
        <v>30</v>
      </c>
      <c r="D124" s="15" t="s">
        <v>1279</v>
      </c>
      <c r="E124" s="15" t="s">
        <v>1280</v>
      </c>
      <c r="F124" s="15" t="s">
        <v>1279</v>
      </c>
      <c r="G124" s="15" t="s">
        <v>1280</v>
      </c>
      <c r="H124" s="15" t="s">
        <v>1279</v>
      </c>
      <c r="I124" s="15" t="s">
        <v>1280</v>
      </c>
      <c r="J124" s="15" t="s">
        <v>1285</v>
      </c>
      <c r="K124" s="15" t="s">
        <v>371</v>
      </c>
      <c r="L124" s="15" t="s">
        <v>63</v>
      </c>
      <c r="M124" s="15" t="s">
        <v>372</v>
      </c>
      <c r="N124" s="48" t="s">
        <v>1286</v>
      </c>
    </row>
    <row r="125" spans="1:14">
      <c r="A125" t="str">
        <f t="shared" si="1"/>
        <v>Model Laboratory School, KY</v>
      </c>
      <c r="B125" t="s">
        <v>30</v>
      </c>
      <c r="D125" s="15" t="s">
        <v>1287</v>
      </c>
      <c r="E125" s="15" t="s">
        <v>1288</v>
      </c>
      <c r="F125" s="15" t="s">
        <v>1287</v>
      </c>
      <c r="G125" s="15" t="s">
        <v>1288</v>
      </c>
      <c r="H125" s="15" t="s">
        <v>1287</v>
      </c>
      <c r="I125" s="15" t="s">
        <v>1288</v>
      </c>
      <c r="J125" s="15" t="s">
        <v>1295</v>
      </c>
      <c r="K125" s="15" t="s">
        <v>1150</v>
      </c>
      <c r="L125" s="15" t="s">
        <v>63</v>
      </c>
      <c r="M125" s="15" t="s">
        <v>1151</v>
      </c>
      <c r="N125" s="48"/>
    </row>
    <row r="126" spans="1:14">
      <c r="A126" t="str">
        <f t="shared" si="1"/>
        <v>Monroe Co SD, KY</v>
      </c>
      <c r="B126" t="s">
        <v>30</v>
      </c>
      <c r="D126" t="s">
        <v>1296</v>
      </c>
      <c r="E126" t="s">
        <v>1297</v>
      </c>
      <c r="F126" t="s">
        <v>1296</v>
      </c>
      <c r="G126" t="s">
        <v>1297</v>
      </c>
      <c r="H126" t="s">
        <v>1296</v>
      </c>
      <c r="I126" t="s">
        <v>1297</v>
      </c>
      <c r="J126" t="s">
        <v>1302</v>
      </c>
      <c r="K126" t="s">
        <v>1303</v>
      </c>
      <c r="L126" t="s">
        <v>63</v>
      </c>
      <c r="M126" t="s">
        <v>1304</v>
      </c>
      <c r="N126" s="48" t="s">
        <v>1305</v>
      </c>
    </row>
    <row r="127" spans="1:14">
      <c r="A127" t="str">
        <f t="shared" si="1"/>
        <v>Montgomery Co SD, KY</v>
      </c>
      <c r="B127" t="s">
        <v>30</v>
      </c>
      <c r="D127" s="15" t="s">
        <v>1306</v>
      </c>
      <c r="E127" s="15" t="s">
        <v>1307</v>
      </c>
      <c r="F127" s="15" t="s">
        <v>1306</v>
      </c>
      <c r="G127" s="15" t="s">
        <v>1307</v>
      </c>
      <c r="H127" s="15" t="s">
        <v>1306</v>
      </c>
      <c r="I127" s="15" t="s">
        <v>1307</v>
      </c>
      <c r="J127" s="15" t="s">
        <v>1312</v>
      </c>
      <c r="K127" s="15" t="s">
        <v>1313</v>
      </c>
      <c r="L127" s="15" t="s">
        <v>63</v>
      </c>
      <c r="M127" s="15" t="s">
        <v>1314</v>
      </c>
      <c r="N127" s="48" t="e">
        <v>#N/A</v>
      </c>
    </row>
    <row r="128" spans="1:14">
      <c r="A128" t="str">
        <f t="shared" si="1"/>
        <v>Morgan Co SD, KY</v>
      </c>
      <c r="B128" t="s">
        <v>30</v>
      </c>
      <c r="D128" t="s">
        <v>1315</v>
      </c>
      <c r="E128" t="s">
        <v>1316</v>
      </c>
      <c r="F128" t="s">
        <v>1315</v>
      </c>
      <c r="G128" t="s">
        <v>1316</v>
      </c>
      <c r="H128" t="s">
        <v>1315</v>
      </c>
      <c r="I128" t="s">
        <v>1316</v>
      </c>
      <c r="J128" t="s">
        <v>1321</v>
      </c>
      <c r="K128" t="s">
        <v>1322</v>
      </c>
      <c r="L128" t="s">
        <v>63</v>
      </c>
      <c r="M128" t="s">
        <v>1323</v>
      </c>
      <c r="N128" s="48" t="s">
        <v>1324</v>
      </c>
    </row>
    <row r="129" spans="1:14">
      <c r="A129" t="str">
        <f t="shared" si="1"/>
        <v>Muhlenberg Co SD, KY</v>
      </c>
      <c r="B129" t="s">
        <v>30</v>
      </c>
      <c r="D129" s="15" t="s">
        <v>1325</v>
      </c>
      <c r="E129" s="15" t="s">
        <v>1326</v>
      </c>
      <c r="F129" s="15" t="s">
        <v>1325</v>
      </c>
      <c r="G129" s="15" t="s">
        <v>1326</v>
      </c>
      <c r="H129" s="15" t="s">
        <v>1325</v>
      </c>
      <c r="I129" s="15" t="s">
        <v>1326</v>
      </c>
      <c r="J129" s="15" t="s">
        <v>1331</v>
      </c>
      <c r="K129" s="15" t="s">
        <v>1332</v>
      </c>
      <c r="L129" s="15" t="s">
        <v>63</v>
      </c>
      <c r="M129" s="15" t="s">
        <v>1333</v>
      </c>
      <c r="N129" s="48" t="s">
        <v>1334</v>
      </c>
    </row>
    <row r="130" spans="1:14">
      <c r="A130" t="str">
        <f t="shared" ref="A130:A193" si="2">E130&amp;", KY"</f>
        <v>Murray ISD, KY</v>
      </c>
      <c r="B130" t="s">
        <v>30</v>
      </c>
      <c r="D130" t="s">
        <v>1335</v>
      </c>
      <c r="E130" t="s">
        <v>1336</v>
      </c>
      <c r="F130" t="s">
        <v>1335</v>
      </c>
      <c r="G130" t="s">
        <v>1336</v>
      </c>
      <c r="H130" t="s">
        <v>1335</v>
      </c>
      <c r="I130" t="s">
        <v>1336</v>
      </c>
      <c r="J130" t="s">
        <v>1341</v>
      </c>
      <c r="K130" t="s">
        <v>341</v>
      </c>
      <c r="L130" t="s">
        <v>63</v>
      </c>
      <c r="M130" t="s">
        <v>342</v>
      </c>
      <c r="N130" s="48" t="s">
        <v>1342</v>
      </c>
    </row>
    <row r="131" spans="1:14">
      <c r="A131" t="str">
        <f t="shared" si="2"/>
        <v>Nelson Co SD, KY</v>
      </c>
      <c r="B131" t="s">
        <v>30</v>
      </c>
      <c r="D131" s="15" t="s">
        <v>1343</v>
      </c>
      <c r="E131" s="15" t="s">
        <v>1344</v>
      </c>
      <c r="F131" s="15" t="s">
        <v>1343</v>
      </c>
      <c r="G131" s="15" t="s">
        <v>1344</v>
      </c>
      <c r="H131" s="15" t="s">
        <v>1343</v>
      </c>
      <c r="I131" s="15" t="s">
        <v>1344</v>
      </c>
      <c r="J131" s="15" t="s">
        <v>1349</v>
      </c>
      <c r="K131" s="15" t="s">
        <v>144</v>
      </c>
      <c r="L131" s="15" t="s">
        <v>63</v>
      </c>
      <c r="M131" s="15" t="s">
        <v>145</v>
      </c>
      <c r="N131" s="48" t="s">
        <v>1350</v>
      </c>
    </row>
    <row r="132" spans="1:14">
      <c r="A132" t="str">
        <f t="shared" si="2"/>
        <v>Newport ISD, KY</v>
      </c>
      <c r="B132" t="s">
        <v>30</v>
      </c>
      <c r="D132" t="s">
        <v>1351</v>
      </c>
      <c r="E132" t="s">
        <v>1352</v>
      </c>
      <c r="F132" t="s">
        <v>1351</v>
      </c>
      <c r="G132" t="s">
        <v>1352</v>
      </c>
      <c r="H132" t="s">
        <v>1351</v>
      </c>
      <c r="I132" t="s">
        <v>1352</v>
      </c>
      <c r="J132" t="s">
        <v>1357</v>
      </c>
      <c r="K132" t="s">
        <v>1358</v>
      </c>
      <c r="L132" t="s">
        <v>63</v>
      </c>
      <c r="M132" t="s">
        <v>1359</v>
      </c>
      <c r="N132" s="48" t="s">
        <v>1360</v>
      </c>
    </row>
    <row r="133" spans="1:14">
      <c r="A133" t="str">
        <f t="shared" si="2"/>
        <v>Nicholas Co SD, KY</v>
      </c>
      <c r="B133" t="s">
        <v>30</v>
      </c>
      <c r="D133" s="15" t="s">
        <v>1361</v>
      </c>
      <c r="E133" s="15" t="s">
        <v>1362</v>
      </c>
      <c r="F133" s="15" t="s">
        <v>1361</v>
      </c>
      <c r="G133" s="15" t="s">
        <v>1362</v>
      </c>
      <c r="H133" s="15" t="s">
        <v>1361</v>
      </c>
      <c r="I133" s="15" t="s">
        <v>1362</v>
      </c>
      <c r="J133" s="15" t="s">
        <v>1366</v>
      </c>
      <c r="K133" s="15" t="s">
        <v>1367</v>
      </c>
      <c r="L133" s="15" t="s">
        <v>63</v>
      </c>
      <c r="M133" s="15" t="s">
        <v>1368</v>
      </c>
      <c r="N133" s="48" t="s">
        <v>1369</v>
      </c>
    </row>
    <row r="134" spans="1:14">
      <c r="A134" t="str">
        <f t="shared" si="2"/>
        <v>Ohio Co SD, KY</v>
      </c>
      <c r="B134" t="s">
        <v>30</v>
      </c>
      <c r="D134" s="15" t="s">
        <v>1370</v>
      </c>
      <c r="E134" s="15" t="s">
        <v>1371</v>
      </c>
      <c r="F134" s="15" t="s">
        <v>1370</v>
      </c>
      <c r="G134" s="15" t="s">
        <v>1371</v>
      </c>
      <c r="H134" s="15" t="s">
        <v>1370</v>
      </c>
      <c r="I134" s="15" t="s">
        <v>1371</v>
      </c>
      <c r="J134" s="15" t="s">
        <v>1376</v>
      </c>
      <c r="K134" s="15" t="s">
        <v>1377</v>
      </c>
      <c r="L134" s="15" t="s">
        <v>63</v>
      </c>
      <c r="M134" s="15" t="s">
        <v>1378</v>
      </c>
      <c r="N134" s="48" t="e">
        <v>#N/A</v>
      </c>
    </row>
    <row r="135" spans="1:14">
      <c r="A135" t="str">
        <f t="shared" si="2"/>
        <v>Oldham Co SD, KY</v>
      </c>
      <c r="B135" t="s">
        <v>30</v>
      </c>
      <c r="D135" s="15" t="s">
        <v>1379</v>
      </c>
      <c r="E135" s="15" t="s">
        <v>1380</v>
      </c>
      <c r="F135" s="15" t="s">
        <v>1379</v>
      </c>
      <c r="G135" s="15" t="s">
        <v>1380</v>
      </c>
      <c r="H135" s="15" t="s">
        <v>1379</v>
      </c>
      <c r="I135" s="15" t="s">
        <v>1380</v>
      </c>
      <c r="J135" s="15" t="s">
        <v>1386</v>
      </c>
      <c r="K135" s="15" t="s">
        <v>1387</v>
      </c>
      <c r="L135" s="15" t="s">
        <v>63</v>
      </c>
      <c r="M135" s="15" t="s">
        <v>1388</v>
      </c>
      <c r="N135" s="48" t="s">
        <v>1389</v>
      </c>
    </row>
    <row r="136" spans="1:14">
      <c r="A136" t="str">
        <f t="shared" si="2"/>
        <v>Owen Co SD, KY</v>
      </c>
      <c r="B136" t="s">
        <v>30</v>
      </c>
      <c r="D136" s="15" t="s">
        <v>1390</v>
      </c>
      <c r="E136" s="15" t="s">
        <v>1391</v>
      </c>
      <c r="F136" s="15" t="s">
        <v>1390</v>
      </c>
      <c r="G136" s="15" t="s">
        <v>1391</v>
      </c>
      <c r="H136" s="15" t="s">
        <v>1390</v>
      </c>
      <c r="I136" s="15" t="s">
        <v>1391</v>
      </c>
      <c r="J136" s="15" t="s">
        <v>1396</v>
      </c>
      <c r="K136" s="15" t="s">
        <v>1397</v>
      </c>
      <c r="L136" s="15" t="s">
        <v>63</v>
      </c>
      <c r="M136" s="15" t="s">
        <v>1398</v>
      </c>
      <c r="N136" s="48" t="s">
        <v>1399</v>
      </c>
    </row>
    <row r="137" spans="1:14">
      <c r="A137" t="str">
        <f t="shared" si="2"/>
        <v>Owensboro ISD, KY</v>
      </c>
      <c r="B137" t="s">
        <v>30</v>
      </c>
      <c r="D137" s="15" t="s">
        <v>1400</v>
      </c>
      <c r="E137" s="15" t="s">
        <v>1401</v>
      </c>
      <c r="F137" s="15" t="s">
        <v>1400</v>
      </c>
      <c r="G137" s="15" t="s">
        <v>1401</v>
      </c>
      <c r="H137" s="15" t="s">
        <v>1400</v>
      </c>
      <c r="I137" s="15" t="s">
        <v>1401</v>
      </c>
      <c r="J137" s="15" t="s">
        <v>1407</v>
      </c>
      <c r="K137" s="15" t="s">
        <v>530</v>
      </c>
      <c r="L137" s="15" t="s">
        <v>63</v>
      </c>
      <c r="M137" s="15" t="s">
        <v>1408</v>
      </c>
      <c r="N137" s="48" t="s">
        <v>1409</v>
      </c>
    </row>
    <row r="138" spans="1:14">
      <c r="A138" t="str">
        <f t="shared" si="2"/>
        <v>Owsley Co SD, KY</v>
      </c>
      <c r="B138" t="s">
        <v>30</v>
      </c>
      <c r="D138" s="15" t="s">
        <v>1410</v>
      </c>
      <c r="E138" s="15" t="s">
        <v>1411</v>
      </c>
      <c r="F138" s="15" t="s">
        <v>1410</v>
      </c>
      <c r="G138" s="15" t="s">
        <v>1411</v>
      </c>
      <c r="H138" s="15" t="s">
        <v>1410</v>
      </c>
      <c r="I138" s="15" t="s">
        <v>1411</v>
      </c>
      <c r="J138" s="15" t="s">
        <v>1417</v>
      </c>
      <c r="K138" s="15" t="s">
        <v>726</v>
      </c>
      <c r="L138" s="15" t="s">
        <v>63</v>
      </c>
      <c r="M138" s="15" t="s">
        <v>727</v>
      </c>
      <c r="N138" s="48" t="s">
        <v>1418</v>
      </c>
    </row>
    <row r="139" spans="1:14">
      <c r="A139" t="str">
        <f t="shared" si="2"/>
        <v>Paducah ISD, KY</v>
      </c>
      <c r="B139" t="s">
        <v>30</v>
      </c>
      <c r="D139" t="s">
        <v>1419</v>
      </c>
      <c r="E139" t="s">
        <v>1420</v>
      </c>
      <c r="F139" t="s">
        <v>1419</v>
      </c>
      <c r="G139" t="s">
        <v>1420</v>
      </c>
      <c r="H139" t="s">
        <v>1419</v>
      </c>
      <c r="I139" t="s">
        <v>1420</v>
      </c>
      <c r="J139" t="s">
        <v>1425</v>
      </c>
      <c r="K139" t="s">
        <v>1213</v>
      </c>
      <c r="L139" t="s">
        <v>63</v>
      </c>
      <c r="M139" t="s">
        <v>1214</v>
      </c>
      <c r="N139" s="48" t="s">
        <v>1426</v>
      </c>
    </row>
    <row r="140" spans="1:14">
      <c r="A140" t="str">
        <f t="shared" si="2"/>
        <v>Paintsville ISD, KY</v>
      </c>
      <c r="B140" t="s">
        <v>30</v>
      </c>
      <c r="D140" s="15" t="s">
        <v>1427</v>
      </c>
      <c r="E140" s="15" t="s">
        <v>1428</v>
      </c>
      <c r="F140" s="15" t="s">
        <v>1427</v>
      </c>
      <c r="G140" s="15" t="s">
        <v>1428</v>
      </c>
      <c r="H140" s="15" t="s">
        <v>1427</v>
      </c>
      <c r="I140" s="15" t="s">
        <v>1428</v>
      </c>
      <c r="J140" s="15" t="s">
        <v>1433</v>
      </c>
      <c r="K140" s="15" t="s">
        <v>982</v>
      </c>
      <c r="L140" s="15" t="s">
        <v>63</v>
      </c>
      <c r="M140" s="15" t="s">
        <v>983</v>
      </c>
      <c r="N140" s="48" t="e">
        <v>#N/A</v>
      </c>
    </row>
    <row r="141" spans="1:14">
      <c r="A141" t="str">
        <f t="shared" si="2"/>
        <v>Paris ISD, KY</v>
      </c>
      <c r="B141" t="s">
        <v>30</v>
      </c>
      <c r="D141" s="15" t="s">
        <v>1434</v>
      </c>
      <c r="E141" s="15" t="s">
        <v>1435</v>
      </c>
      <c r="F141" s="15" t="s">
        <v>1434</v>
      </c>
      <c r="G141" s="15" t="s">
        <v>1435</v>
      </c>
      <c r="H141" s="15" t="s">
        <v>1434</v>
      </c>
      <c r="I141" s="15" t="s">
        <v>1435</v>
      </c>
      <c r="J141" s="15" t="s">
        <v>1440</v>
      </c>
      <c r="K141" s="15" t="s">
        <v>225</v>
      </c>
      <c r="L141" s="15" t="s">
        <v>63</v>
      </c>
      <c r="M141" s="15" t="s">
        <v>226</v>
      </c>
      <c r="N141" s="48" t="s">
        <v>1441</v>
      </c>
    </row>
    <row r="142" spans="1:14">
      <c r="A142" t="str">
        <f t="shared" si="2"/>
        <v>Pendleton Co SD, KY</v>
      </c>
      <c r="B142" t="s">
        <v>30</v>
      </c>
      <c r="D142" s="15" t="s">
        <v>1442</v>
      </c>
      <c r="E142" s="15" t="s">
        <v>1443</v>
      </c>
      <c r="F142" s="15" t="s">
        <v>1442</v>
      </c>
      <c r="G142" s="15" t="s">
        <v>1443</v>
      </c>
      <c r="H142" s="15" t="s">
        <v>1442</v>
      </c>
      <c r="I142" s="15" t="s">
        <v>1443</v>
      </c>
      <c r="J142" s="15" t="s">
        <v>1448</v>
      </c>
      <c r="K142" s="15" t="s">
        <v>1449</v>
      </c>
      <c r="L142" s="15" t="s">
        <v>63</v>
      </c>
      <c r="M142" s="15" t="s">
        <v>1450</v>
      </c>
      <c r="N142" s="48" t="s">
        <v>1451</v>
      </c>
    </row>
    <row r="143" spans="1:14">
      <c r="A143" t="str">
        <f t="shared" si="2"/>
        <v>Perry Co SD, KY</v>
      </c>
      <c r="B143" t="s">
        <v>30</v>
      </c>
      <c r="D143" t="s">
        <v>1452</v>
      </c>
      <c r="E143" t="s">
        <v>1453</v>
      </c>
      <c r="F143" t="s">
        <v>1452</v>
      </c>
      <c r="G143" t="s">
        <v>1453</v>
      </c>
      <c r="H143" t="s">
        <v>1452</v>
      </c>
      <c r="I143" t="s">
        <v>1453</v>
      </c>
      <c r="J143" t="s">
        <v>1458</v>
      </c>
      <c r="K143" t="s">
        <v>887</v>
      </c>
      <c r="L143" t="s">
        <v>63</v>
      </c>
      <c r="M143" t="s">
        <v>888</v>
      </c>
      <c r="N143" s="48" t="s">
        <v>1459</v>
      </c>
    </row>
    <row r="144" spans="1:14">
      <c r="A144" t="str">
        <f t="shared" si="2"/>
        <v>Pike Co SD, KY</v>
      </c>
      <c r="B144" t="s">
        <v>30</v>
      </c>
      <c r="D144" s="15" t="s">
        <v>1460</v>
      </c>
      <c r="E144" s="15" t="s">
        <v>1461</v>
      </c>
      <c r="F144" s="15" t="s">
        <v>1460</v>
      </c>
      <c r="G144" s="15" t="s">
        <v>1461</v>
      </c>
      <c r="H144" s="15" t="s">
        <v>1460</v>
      </c>
      <c r="I144" s="15" t="s">
        <v>1461</v>
      </c>
      <c r="J144" s="15" t="s">
        <v>1466</v>
      </c>
      <c r="K144" s="15" t="s">
        <v>1467</v>
      </c>
      <c r="L144" s="15" t="s">
        <v>63</v>
      </c>
      <c r="M144" s="15" t="s">
        <v>1468</v>
      </c>
      <c r="N144" s="48" t="s">
        <v>1469</v>
      </c>
    </row>
    <row r="145" spans="1:14">
      <c r="A145" t="str">
        <f t="shared" si="2"/>
        <v>Pikeville ISD, KY</v>
      </c>
      <c r="B145" t="s">
        <v>30</v>
      </c>
      <c r="D145" t="s">
        <v>1470</v>
      </c>
      <c r="E145" t="s">
        <v>1471</v>
      </c>
      <c r="F145" t="s">
        <v>1470</v>
      </c>
      <c r="G145" t="s">
        <v>1471</v>
      </c>
      <c r="H145" t="s">
        <v>1470</v>
      </c>
      <c r="I145" t="s">
        <v>1471</v>
      </c>
      <c r="J145" t="s">
        <v>1476</v>
      </c>
      <c r="K145" t="s">
        <v>1467</v>
      </c>
      <c r="L145" t="s">
        <v>63</v>
      </c>
      <c r="M145" t="s">
        <v>1468</v>
      </c>
      <c r="N145" s="49" t="s">
        <v>1477</v>
      </c>
    </row>
    <row r="146" spans="1:14">
      <c r="A146" t="str">
        <f t="shared" si="2"/>
        <v>Pineville ISD, KY</v>
      </c>
      <c r="B146" t="s">
        <v>30</v>
      </c>
      <c r="D146" s="15" t="s">
        <v>1478</v>
      </c>
      <c r="E146" s="15" t="s">
        <v>1479</v>
      </c>
      <c r="F146" s="15" t="s">
        <v>1478</v>
      </c>
      <c r="G146" s="15" t="s">
        <v>1479</v>
      </c>
      <c r="H146" s="15" t="s">
        <v>1478</v>
      </c>
      <c r="I146" s="15" t="s">
        <v>1479</v>
      </c>
      <c r="J146" s="15" t="s">
        <v>1484</v>
      </c>
      <c r="K146" s="15" t="s">
        <v>184</v>
      </c>
      <c r="L146" s="15" t="s">
        <v>63</v>
      </c>
      <c r="M146" s="15" t="s">
        <v>185</v>
      </c>
      <c r="N146" s="48" t="s">
        <v>1485</v>
      </c>
    </row>
    <row r="147" spans="1:14">
      <c r="A147" t="str">
        <f t="shared" si="2"/>
        <v>Powell Co SD, KY</v>
      </c>
      <c r="B147" t="s">
        <v>30</v>
      </c>
      <c r="D147" s="15" t="s">
        <v>1486</v>
      </c>
      <c r="E147" s="15" t="s">
        <v>1487</v>
      </c>
      <c r="F147" s="15" t="s">
        <v>1486</v>
      </c>
      <c r="G147" s="15" t="s">
        <v>1487</v>
      </c>
      <c r="H147" s="15" t="s">
        <v>1486</v>
      </c>
      <c r="I147" s="15" t="s">
        <v>1487</v>
      </c>
      <c r="J147" s="15" t="s">
        <v>1492</v>
      </c>
      <c r="K147" s="15" t="s">
        <v>1493</v>
      </c>
      <c r="L147" s="15" t="s">
        <v>63</v>
      </c>
      <c r="M147" s="15" t="s">
        <v>1494</v>
      </c>
      <c r="N147" s="48" t="e">
        <v>#N/A</v>
      </c>
    </row>
    <row r="148" spans="1:14">
      <c r="A148" t="str">
        <f t="shared" si="2"/>
        <v>Pulaski Co Schools, KY</v>
      </c>
      <c r="B148" t="s">
        <v>30</v>
      </c>
      <c r="D148" s="15" t="s">
        <v>1495</v>
      </c>
      <c r="E148" s="15" t="s">
        <v>1496</v>
      </c>
      <c r="F148" s="15" t="s">
        <v>1495</v>
      </c>
      <c r="G148" s="15" t="s">
        <v>1496</v>
      </c>
      <c r="H148" s="15" t="s">
        <v>1495</v>
      </c>
      <c r="I148" s="15" t="s">
        <v>1496</v>
      </c>
      <c r="J148" s="15" t="s">
        <v>1501</v>
      </c>
      <c r="K148" s="15" t="s">
        <v>1502</v>
      </c>
      <c r="L148" s="15" t="s">
        <v>63</v>
      </c>
      <c r="M148" s="15" t="s">
        <v>1503</v>
      </c>
      <c r="N148" s="48" t="e">
        <v>#N/A</v>
      </c>
    </row>
    <row r="149" spans="1:14">
      <c r="A149" t="str">
        <f t="shared" si="2"/>
        <v>Raceland-Worthington ISD, KY</v>
      </c>
      <c r="B149" t="s">
        <v>30</v>
      </c>
      <c r="D149" s="15" t="s">
        <v>1504</v>
      </c>
      <c r="E149" s="15" t="s">
        <v>1505</v>
      </c>
      <c r="F149" s="15" t="s">
        <v>1504</v>
      </c>
      <c r="G149" s="15" t="s">
        <v>1505</v>
      </c>
      <c r="H149" s="15" t="s">
        <v>1504</v>
      </c>
      <c r="I149" s="15" t="s">
        <v>1505</v>
      </c>
      <c r="J149" s="15" t="s">
        <v>1510</v>
      </c>
      <c r="K149" s="15" t="s">
        <v>1511</v>
      </c>
      <c r="L149" s="15" t="s">
        <v>63</v>
      </c>
      <c r="M149" s="15" t="s">
        <v>1512</v>
      </c>
      <c r="N149" s="48" t="s">
        <v>1513</v>
      </c>
    </row>
    <row r="150" spans="1:14">
      <c r="A150" t="str">
        <f t="shared" si="2"/>
        <v>Robertson Co SD, KY</v>
      </c>
      <c r="B150" t="s">
        <v>30</v>
      </c>
      <c r="D150" s="15" t="s">
        <v>1514</v>
      </c>
      <c r="E150" s="15" t="s">
        <v>1515</v>
      </c>
      <c r="F150" s="15" t="s">
        <v>1514</v>
      </c>
      <c r="G150" s="15" t="s">
        <v>1515</v>
      </c>
      <c r="H150" s="15" t="s">
        <v>1514</v>
      </c>
      <c r="I150" s="15" t="s">
        <v>1515</v>
      </c>
      <c r="J150" s="15" t="s">
        <v>1519</v>
      </c>
      <c r="K150" s="15" t="s">
        <v>1520</v>
      </c>
      <c r="L150" s="15" t="s">
        <v>63</v>
      </c>
      <c r="M150" s="15" t="s">
        <v>1521</v>
      </c>
      <c r="N150" s="49" t="s">
        <v>1522</v>
      </c>
    </row>
    <row r="151" spans="1:14">
      <c r="A151" t="str">
        <f t="shared" si="2"/>
        <v>Rockcastle Co SD, KY</v>
      </c>
      <c r="B151" t="s">
        <v>30</v>
      </c>
      <c r="D151" s="15" t="s">
        <v>1523</v>
      </c>
      <c r="E151" s="15" t="s">
        <v>1524</v>
      </c>
      <c r="F151" s="15" t="s">
        <v>1523</v>
      </c>
      <c r="G151" s="15" t="s">
        <v>1524</v>
      </c>
      <c r="H151" s="15" t="s">
        <v>1523</v>
      </c>
      <c r="I151" s="15" t="s">
        <v>1524</v>
      </c>
      <c r="J151" s="15" t="s">
        <v>1531</v>
      </c>
      <c r="K151" s="15" t="s">
        <v>1532</v>
      </c>
      <c r="L151" s="15" t="s">
        <v>63</v>
      </c>
      <c r="M151" s="15" t="s">
        <v>1533</v>
      </c>
      <c r="N151" s="48" t="s">
        <v>1534</v>
      </c>
    </row>
    <row r="152" spans="1:14">
      <c r="A152" t="str">
        <f t="shared" si="2"/>
        <v>Rowan Co SD, KY</v>
      </c>
      <c r="B152" t="s">
        <v>30</v>
      </c>
      <c r="D152" s="15" t="s">
        <v>1535</v>
      </c>
      <c r="E152" s="15" t="s">
        <v>1536</v>
      </c>
      <c r="F152" s="15" t="s">
        <v>1535</v>
      </c>
      <c r="G152" s="15" t="s">
        <v>1536</v>
      </c>
      <c r="H152" s="15" t="s">
        <v>1535</v>
      </c>
      <c r="I152" s="15" t="s">
        <v>1536</v>
      </c>
      <c r="J152" s="15" t="s">
        <v>1541</v>
      </c>
      <c r="K152" s="15" t="s">
        <v>1542</v>
      </c>
      <c r="L152" s="15" t="s">
        <v>63</v>
      </c>
      <c r="M152" s="15" t="s">
        <v>1543</v>
      </c>
      <c r="N152" s="49" t="s">
        <v>1544</v>
      </c>
    </row>
    <row r="153" spans="1:14">
      <c r="A153" t="str">
        <f t="shared" si="2"/>
        <v>Russell Co SD, KY</v>
      </c>
      <c r="B153" t="s">
        <v>30</v>
      </c>
      <c r="D153" s="15" t="s">
        <v>1545</v>
      </c>
      <c r="E153" s="15" t="s">
        <v>1546</v>
      </c>
      <c r="F153" s="15" t="s">
        <v>1545</v>
      </c>
      <c r="G153" s="15" t="s">
        <v>1546</v>
      </c>
      <c r="H153" s="15" t="s">
        <v>1545</v>
      </c>
      <c r="I153" s="15" t="s">
        <v>1546</v>
      </c>
      <c r="J153" s="15" t="s">
        <v>1551</v>
      </c>
      <c r="K153" s="15" t="s">
        <v>1552</v>
      </c>
      <c r="L153" s="15" t="s">
        <v>63</v>
      </c>
      <c r="M153" s="15" t="s">
        <v>1553</v>
      </c>
      <c r="N153" s="48" t="s">
        <v>1554</v>
      </c>
    </row>
    <row r="154" spans="1:14">
      <c r="A154" t="str">
        <f t="shared" si="2"/>
        <v>Russell ISD, KY</v>
      </c>
      <c r="B154" t="s">
        <v>30</v>
      </c>
      <c r="D154" t="s">
        <v>1555</v>
      </c>
      <c r="E154" t="s">
        <v>1556</v>
      </c>
      <c r="F154" t="s">
        <v>1555</v>
      </c>
      <c r="G154" t="s">
        <v>1556</v>
      </c>
      <c r="H154" t="s">
        <v>1555</v>
      </c>
      <c r="I154" t="s">
        <v>1556</v>
      </c>
      <c r="J154" t="s">
        <v>1563</v>
      </c>
      <c r="K154" t="s">
        <v>1564</v>
      </c>
      <c r="L154" t="s">
        <v>63</v>
      </c>
      <c r="M154" t="s">
        <v>1565</v>
      </c>
      <c r="N154" s="48" t="s">
        <v>1566</v>
      </c>
    </row>
    <row r="155" spans="1:14">
      <c r="A155" t="str">
        <f t="shared" si="2"/>
        <v>Russellville ISD, KY</v>
      </c>
      <c r="B155" t="s">
        <v>30</v>
      </c>
      <c r="D155" s="15" t="s">
        <v>1567</v>
      </c>
      <c r="E155" s="15" t="s">
        <v>1568</v>
      </c>
      <c r="F155" s="15" t="s">
        <v>1567</v>
      </c>
      <c r="G155" s="15" t="s">
        <v>1568</v>
      </c>
      <c r="H155" s="15" t="s">
        <v>1567</v>
      </c>
      <c r="I155" s="15" t="s">
        <v>1568</v>
      </c>
      <c r="J155" s="15" t="s">
        <v>1573</v>
      </c>
      <c r="K155" s="15" t="s">
        <v>1121</v>
      </c>
      <c r="L155" s="15" t="s">
        <v>63</v>
      </c>
      <c r="M155" s="15" t="s">
        <v>1122</v>
      </c>
      <c r="N155" s="48" t="s">
        <v>1574</v>
      </c>
    </row>
    <row r="156" spans="1:14">
      <c r="A156" t="str">
        <f t="shared" si="2"/>
        <v>Science Hill ISD, KY</v>
      </c>
      <c r="B156" t="s">
        <v>30</v>
      </c>
      <c r="D156" s="15" t="s">
        <v>1575</v>
      </c>
      <c r="E156" s="15" t="s">
        <v>1576</v>
      </c>
      <c r="F156" s="15" t="s">
        <v>1575</v>
      </c>
      <c r="G156" s="15" t="s">
        <v>1576</v>
      </c>
      <c r="H156" s="15" t="s">
        <v>1575</v>
      </c>
      <c r="I156" s="15" t="s">
        <v>1576</v>
      </c>
      <c r="J156" s="15" t="s">
        <v>1581</v>
      </c>
      <c r="K156" s="15" t="s">
        <v>1582</v>
      </c>
      <c r="L156" s="15" t="s">
        <v>63</v>
      </c>
      <c r="M156" s="15" t="s">
        <v>1583</v>
      </c>
      <c r="N156" s="48" t="s">
        <v>1584</v>
      </c>
    </row>
    <row r="157" spans="1:14">
      <c r="A157" t="str">
        <f t="shared" si="2"/>
        <v>Scott Co SD, KY</v>
      </c>
      <c r="B157" t="s">
        <v>30</v>
      </c>
      <c r="D157" s="15" t="s">
        <v>1585</v>
      </c>
      <c r="E157" s="15" t="s">
        <v>1586</v>
      </c>
      <c r="F157" s="15" t="s">
        <v>1585</v>
      </c>
      <c r="G157" s="15" t="s">
        <v>1586</v>
      </c>
      <c r="H157" s="15" t="s">
        <v>1585</v>
      </c>
      <c r="I157" s="15" t="s">
        <v>1586</v>
      </c>
      <c r="J157" s="15" t="s">
        <v>1590</v>
      </c>
      <c r="K157" s="15" t="s">
        <v>1591</v>
      </c>
      <c r="L157" s="15" t="s">
        <v>63</v>
      </c>
      <c r="M157" s="15" t="s">
        <v>1592</v>
      </c>
      <c r="N157" s="48" t="e">
        <v>#N/A</v>
      </c>
    </row>
    <row r="158" spans="1:14">
      <c r="A158" t="str">
        <f t="shared" si="2"/>
        <v>Shelby Co PSD, KY</v>
      </c>
      <c r="B158" t="s">
        <v>30</v>
      </c>
      <c r="D158" s="15" t="s">
        <v>1593</v>
      </c>
      <c r="E158" s="15" t="s">
        <v>1594</v>
      </c>
      <c r="F158" s="15" t="s">
        <v>1593</v>
      </c>
      <c r="G158" s="15" t="s">
        <v>1594</v>
      </c>
      <c r="H158" s="15" t="s">
        <v>1593</v>
      </c>
      <c r="I158" s="15" t="s">
        <v>1594</v>
      </c>
      <c r="J158" s="15" t="s">
        <v>1601</v>
      </c>
      <c r="K158" s="15" t="s">
        <v>1602</v>
      </c>
      <c r="L158" s="15" t="s">
        <v>63</v>
      </c>
      <c r="M158" s="15" t="s">
        <v>1603</v>
      </c>
      <c r="N158" s="48" t="e">
        <v>#N/A</v>
      </c>
    </row>
    <row r="159" spans="1:14">
      <c r="A159" t="str">
        <f t="shared" si="2"/>
        <v>Simpson Co SD, KY</v>
      </c>
      <c r="B159" t="s">
        <v>30</v>
      </c>
      <c r="D159" t="s">
        <v>1604</v>
      </c>
      <c r="E159" t="s">
        <v>1605</v>
      </c>
      <c r="F159" t="s">
        <v>1604</v>
      </c>
      <c r="G159" t="s">
        <v>1605</v>
      </c>
      <c r="H159" t="s">
        <v>1604</v>
      </c>
      <c r="I159" t="s">
        <v>1605</v>
      </c>
      <c r="J159" t="s">
        <v>1612</v>
      </c>
      <c r="K159" t="s">
        <v>1613</v>
      </c>
      <c r="L159" t="s">
        <v>63</v>
      </c>
      <c r="M159" t="s">
        <v>1614</v>
      </c>
      <c r="N159" s="48" t="s">
        <v>1615</v>
      </c>
    </row>
    <row r="160" spans="1:14">
      <c r="A160" t="str">
        <f t="shared" si="2"/>
        <v>Somerset ISD, KY</v>
      </c>
      <c r="B160" t="s">
        <v>30</v>
      </c>
      <c r="D160" s="15" t="s">
        <v>1616</v>
      </c>
      <c r="E160" s="15" t="s">
        <v>1617</v>
      </c>
      <c r="F160" s="15" t="s">
        <v>1616</v>
      </c>
      <c r="G160" s="15" t="s">
        <v>1617</v>
      </c>
      <c r="H160" s="15" t="s">
        <v>1616</v>
      </c>
      <c r="I160" s="15" t="s">
        <v>1617</v>
      </c>
      <c r="J160" s="15" t="s">
        <v>1622</v>
      </c>
      <c r="K160" s="15" t="s">
        <v>1502</v>
      </c>
      <c r="L160" s="15" t="s">
        <v>63</v>
      </c>
      <c r="M160" s="15" t="s">
        <v>1623</v>
      </c>
      <c r="N160" s="48" t="s">
        <v>1624</v>
      </c>
    </row>
    <row r="161" spans="1:14">
      <c r="A161" t="str">
        <f t="shared" si="2"/>
        <v>Southgate ISD, KY</v>
      </c>
      <c r="B161" t="s">
        <v>30</v>
      </c>
      <c r="D161" s="15" t="s">
        <v>1625</v>
      </c>
      <c r="E161" s="15" t="s">
        <v>1626</v>
      </c>
      <c r="F161" s="15" t="s">
        <v>1625</v>
      </c>
      <c r="G161" s="15" t="s">
        <v>1626</v>
      </c>
      <c r="H161" s="15" t="s">
        <v>1625</v>
      </c>
      <c r="I161" s="15" t="s">
        <v>1626</v>
      </c>
      <c r="J161" s="15" t="s">
        <v>1631</v>
      </c>
      <c r="K161" s="15" t="s">
        <v>1632</v>
      </c>
      <c r="L161" s="15" t="s">
        <v>63</v>
      </c>
      <c r="M161" s="15" t="s">
        <v>1359</v>
      </c>
      <c r="N161" s="48" t="s">
        <v>1633</v>
      </c>
    </row>
    <row r="162" spans="1:14">
      <c r="A162" t="str">
        <f t="shared" si="2"/>
        <v>Spencer Co SD, KY</v>
      </c>
      <c r="B162" t="s">
        <v>30</v>
      </c>
      <c r="D162" s="15" t="s">
        <v>1634</v>
      </c>
      <c r="E162" s="15" t="s">
        <v>1635</v>
      </c>
      <c r="F162" s="15" t="s">
        <v>1634</v>
      </c>
      <c r="G162" s="15" t="s">
        <v>1635</v>
      </c>
      <c r="H162" s="15" t="s">
        <v>1634</v>
      </c>
      <c r="I162" s="15" t="s">
        <v>1635</v>
      </c>
      <c r="J162" s="15" t="s">
        <v>1640</v>
      </c>
      <c r="K162" s="15" t="s">
        <v>1641</v>
      </c>
      <c r="L162" s="15" t="s">
        <v>63</v>
      </c>
      <c r="M162" s="15" t="s">
        <v>1642</v>
      </c>
      <c r="N162" s="48" t="s">
        <v>1643</v>
      </c>
    </row>
    <row r="163" spans="1:14">
      <c r="A163" t="str">
        <f t="shared" si="2"/>
        <v>Taylor Co SD, KY</v>
      </c>
      <c r="B163" t="s">
        <v>30</v>
      </c>
      <c r="D163" s="15" t="s">
        <v>1644</v>
      </c>
      <c r="E163" s="15" t="s">
        <v>1645</v>
      </c>
      <c r="F163" s="15" t="s">
        <v>1644</v>
      </c>
      <c r="G163" s="15" t="s">
        <v>1645</v>
      </c>
      <c r="H163" s="15" t="s">
        <v>1644</v>
      </c>
      <c r="I163" s="15" t="s">
        <v>1645</v>
      </c>
      <c r="J163" s="15" t="s">
        <v>1650</v>
      </c>
      <c r="K163" s="15" t="s">
        <v>363</v>
      </c>
      <c r="L163" s="15" t="s">
        <v>63</v>
      </c>
      <c r="M163" s="15" t="s">
        <v>364</v>
      </c>
      <c r="N163" s="48" t="s">
        <v>1651</v>
      </c>
    </row>
    <row r="164" spans="1:14">
      <c r="A164" t="str">
        <f t="shared" si="2"/>
        <v>Todd Co SD, KY</v>
      </c>
      <c r="B164" t="s">
        <v>30</v>
      </c>
      <c r="D164" s="15" t="s">
        <v>1652</v>
      </c>
      <c r="E164" s="15" t="s">
        <v>1653</v>
      </c>
      <c r="F164" s="15" t="s">
        <v>1652</v>
      </c>
      <c r="G164" s="15" t="s">
        <v>1653</v>
      </c>
      <c r="H164" s="15" t="s">
        <v>1652</v>
      </c>
      <c r="I164" s="15" t="s">
        <v>1653</v>
      </c>
      <c r="J164" s="15" t="s">
        <v>1659</v>
      </c>
      <c r="K164" s="15" t="s">
        <v>1660</v>
      </c>
      <c r="L164" s="15" t="s">
        <v>63</v>
      </c>
      <c r="M164" s="15" t="s">
        <v>1661</v>
      </c>
      <c r="N164" s="48" t="s">
        <v>1662</v>
      </c>
    </row>
    <row r="165" spans="1:14">
      <c r="A165" t="str">
        <f t="shared" si="2"/>
        <v>Trigg Co SD, KY</v>
      </c>
      <c r="B165" t="s">
        <v>30</v>
      </c>
      <c r="D165" s="15" t="s">
        <v>1663</v>
      </c>
      <c r="E165" s="15" t="s">
        <v>1664</v>
      </c>
      <c r="F165" s="15" t="s">
        <v>1663</v>
      </c>
      <c r="G165" s="15" t="s">
        <v>1664</v>
      </c>
      <c r="H165" s="15" t="s">
        <v>1663</v>
      </c>
      <c r="I165" s="15" t="s">
        <v>1664</v>
      </c>
      <c r="J165" s="15" t="s">
        <v>1669</v>
      </c>
      <c r="K165" s="15" t="s">
        <v>1670</v>
      </c>
      <c r="L165" s="15" t="s">
        <v>63</v>
      </c>
      <c r="M165" s="15" t="s">
        <v>1671</v>
      </c>
      <c r="N165" s="48" t="s">
        <v>1672</v>
      </c>
    </row>
    <row r="166" spans="1:14">
      <c r="A166" t="str">
        <f t="shared" si="2"/>
        <v>Trimble Co SD, KY</v>
      </c>
      <c r="B166" t="s">
        <v>30</v>
      </c>
      <c r="D166" s="15" t="s">
        <v>1673</v>
      </c>
      <c r="E166" s="15" t="s">
        <v>1674</v>
      </c>
      <c r="F166" s="15" t="s">
        <v>1673</v>
      </c>
      <c r="G166" s="15" t="s">
        <v>1674</v>
      </c>
      <c r="H166" s="15" t="s">
        <v>1673</v>
      </c>
      <c r="I166" s="15" t="s">
        <v>1674</v>
      </c>
      <c r="J166" s="15" t="s">
        <v>1679</v>
      </c>
      <c r="K166" s="15" t="s">
        <v>1680</v>
      </c>
      <c r="L166" s="15" t="s">
        <v>63</v>
      </c>
      <c r="M166" s="15" t="s">
        <v>1681</v>
      </c>
      <c r="N166" s="48" t="s">
        <v>1682</v>
      </c>
    </row>
    <row r="167" spans="1:14">
      <c r="A167" t="str">
        <f t="shared" si="2"/>
        <v>Union Co SD, KY</v>
      </c>
      <c r="B167" t="s">
        <v>30</v>
      </c>
      <c r="D167" t="s">
        <v>1683</v>
      </c>
      <c r="E167" t="s">
        <v>1684</v>
      </c>
      <c r="F167" t="s">
        <v>1683</v>
      </c>
      <c r="G167" t="s">
        <v>1684</v>
      </c>
      <c r="H167" t="s">
        <v>1683</v>
      </c>
      <c r="I167" t="s">
        <v>1684</v>
      </c>
      <c r="J167" t="s">
        <v>1689</v>
      </c>
      <c r="K167" t="s">
        <v>1690</v>
      </c>
      <c r="L167" t="s">
        <v>63</v>
      </c>
      <c r="M167" t="s">
        <v>1691</v>
      </c>
      <c r="N167" s="48" t="s">
        <v>1692</v>
      </c>
    </row>
    <row r="168" spans="1:14">
      <c r="A168" t="str">
        <f t="shared" si="2"/>
        <v>Walton-Verona ISD, KY</v>
      </c>
      <c r="B168" t="s">
        <v>30</v>
      </c>
      <c r="D168" s="15" t="s">
        <v>1693</v>
      </c>
      <c r="E168" s="15" t="s">
        <v>1694</v>
      </c>
      <c r="F168" s="15" t="s">
        <v>1693</v>
      </c>
      <c r="G168" s="15" t="s">
        <v>1694</v>
      </c>
      <c r="H168" s="15" t="s">
        <v>1693</v>
      </c>
      <c r="I168" s="15" t="s">
        <v>1694</v>
      </c>
      <c r="J168" s="15" t="s">
        <v>1698</v>
      </c>
      <c r="K168" s="15" t="s">
        <v>526</v>
      </c>
      <c r="L168" s="15" t="s">
        <v>63</v>
      </c>
      <c r="M168" s="15" t="s">
        <v>527</v>
      </c>
      <c r="N168" s="48" t="s">
        <v>1699</v>
      </c>
    </row>
    <row r="169" spans="1:14">
      <c r="A169" t="str">
        <f t="shared" si="2"/>
        <v>Warren Co SD, KY</v>
      </c>
      <c r="B169" t="s">
        <v>30</v>
      </c>
      <c r="D169" t="s">
        <v>1700</v>
      </c>
      <c r="E169" t="s">
        <v>1701</v>
      </c>
      <c r="F169" t="s">
        <v>1700</v>
      </c>
      <c r="G169" t="s">
        <v>1701</v>
      </c>
      <c r="H169" t="s">
        <v>1700</v>
      </c>
      <c r="I169" t="s">
        <v>1701</v>
      </c>
      <c r="J169" t="s">
        <v>1706</v>
      </c>
      <c r="K169" t="s">
        <v>237</v>
      </c>
      <c r="L169" t="s">
        <v>63</v>
      </c>
      <c r="M169" t="s">
        <v>606</v>
      </c>
      <c r="N169" s="48" t="e">
        <v>#N/A</v>
      </c>
    </row>
    <row r="170" spans="1:14">
      <c r="A170" t="str">
        <f t="shared" si="2"/>
        <v>Washington Co SD, KY</v>
      </c>
      <c r="B170" t="s">
        <v>30</v>
      </c>
      <c r="D170" s="15" t="s">
        <v>1707</v>
      </c>
      <c r="E170" s="15" t="s">
        <v>1708</v>
      </c>
      <c r="F170" s="15" t="s">
        <v>1707</v>
      </c>
      <c r="G170" s="15" t="s">
        <v>1708</v>
      </c>
      <c r="H170" s="15" t="s">
        <v>1707</v>
      </c>
      <c r="I170" s="15" t="s">
        <v>1708</v>
      </c>
      <c r="J170" s="15" t="s">
        <v>1714</v>
      </c>
      <c r="K170" s="15" t="s">
        <v>1715</v>
      </c>
      <c r="L170" s="15" t="s">
        <v>63</v>
      </c>
      <c r="M170" s="15" t="s">
        <v>1716</v>
      </c>
      <c r="N170" s="48" t="e">
        <v>#N/A</v>
      </c>
    </row>
    <row r="171" spans="1:14">
      <c r="A171" t="str">
        <f t="shared" si="2"/>
        <v>Wayne Co SD, KY</v>
      </c>
      <c r="B171" t="s">
        <v>30</v>
      </c>
      <c r="D171" t="s">
        <v>1717</v>
      </c>
      <c r="E171" t="s">
        <v>1718</v>
      </c>
      <c r="F171" t="s">
        <v>1717</v>
      </c>
      <c r="G171" t="s">
        <v>1718</v>
      </c>
      <c r="H171" t="s">
        <v>1717</v>
      </c>
      <c r="I171" t="s">
        <v>1718</v>
      </c>
      <c r="J171" t="s">
        <v>1724</v>
      </c>
      <c r="K171" t="s">
        <v>1725</v>
      </c>
      <c r="L171" t="s">
        <v>63</v>
      </c>
      <c r="M171" t="s">
        <v>1726</v>
      </c>
      <c r="N171" s="48" t="s">
        <v>1727</v>
      </c>
    </row>
    <row r="172" spans="1:14">
      <c r="A172" t="str">
        <f t="shared" si="2"/>
        <v>Webster Co SD, KY</v>
      </c>
      <c r="B172" t="s">
        <v>30</v>
      </c>
      <c r="D172" s="15" t="s">
        <v>1728</v>
      </c>
      <c r="E172" s="15" t="s">
        <v>1729</v>
      </c>
      <c r="F172" s="15" t="s">
        <v>1728</v>
      </c>
      <c r="G172" s="15" t="s">
        <v>1729</v>
      </c>
      <c r="H172" s="15" t="s">
        <v>1728</v>
      </c>
      <c r="I172" s="15" t="s">
        <v>1729</v>
      </c>
      <c r="J172" s="15" t="s">
        <v>1735</v>
      </c>
      <c r="K172" s="15" t="s">
        <v>1736</v>
      </c>
      <c r="L172" s="15" t="s">
        <v>63</v>
      </c>
      <c r="M172" s="15" t="s">
        <v>1737</v>
      </c>
      <c r="N172" s="48" t="s">
        <v>1738</v>
      </c>
    </row>
    <row r="173" spans="1:14">
      <c r="A173" t="str">
        <f t="shared" si="2"/>
        <v>Whitley Co SD, KY</v>
      </c>
      <c r="B173" t="s">
        <v>30</v>
      </c>
      <c r="D173" t="s">
        <v>1739</v>
      </c>
      <c r="E173" t="s">
        <v>1740</v>
      </c>
      <c r="F173" t="s">
        <v>1739</v>
      </c>
      <c r="G173" t="s">
        <v>1740</v>
      </c>
      <c r="H173" t="s">
        <v>1739</v>
      </c>
      <c r="I173" t="s">
        <v>1740</v>
      </c>
      <c r="J173" t="s">
        <v>1746</v>
      </c>
      <c r="K173" t="s">
        <v>1747</v>
      </c>
      <c r="L173" t="s">
        <v>63</v>
      </c>
      <c r="M173" t="s">
        <v>1748</v>
      </c>
      <c r="N173" s="48" t="s">
        <v>1749</v>
      </c>
    </row>
    <row r="174" spans="1:14">
      <c r="A174" t="str">
        <f t="shared" si="2"/>
        <v>Williamsburg ISD, KY</v>
      </c>
      <c r="B174" t="s">
        <v>30</v>
      </c>
      <c r="D174" s="15" t="s">
        <v>1750</v>
      </c>
      <c r="E174" s="15" t="s">
        <v>1751</v>
      </c>
      <c r="F174" s="15" t="s">
        <v>1750</v>
      </c>
      <c r="G174" s="15" t="s">
        <v>1751</v>
      </c>
      <c r="H174" s="15" t="s">
        <v>1750</v>
      </c>
      <c r="I174" s="15" t="s">
        <v>1751</v>
      </c>
      <c r="J174" s="15" t="s">
        <v>1757</v>
      </c>
      <c r="K174" s="15" t="s">
        <v>1747</v>
      </c>
      <c r="L174" s="15" t="s">
        <v>63</v>
      </c>
      <c r="M174" s="15" t="s">
        <v>1748</v>
      </c>
      <c r="N174" s="48" t="s">
        <v>1758</v>
      </c>
    </row>
    <row r="175" spans="1:14">
      <c r="A175" t="str">
        <f t="shared" si="2"/>
        <v>Williamstown Independent Schools, KY</v>
      </c>
      <c r="B175" t="s">
        <v>30</v>
      </c>
      <c r="D175" s="15" t="s">
        <v>1759</v>
      </c>
      <c r="E175" s="15" t="s">
        <v>1760</v>
      </c>
      <c r="F175" s="15" t="s">
        <v>1759</v>
      </c>
      <c r="G175" s="15" t="s">
        <v>1760</v>
      </c>
      <c r="H175" s="15" t="s">
        <v>1759</v>
      </c>
      <c r="I175" s="15" t="s">
        <v>1760</v>
      </c>
      <c r="J175" s="15" t="s">
        <v>1765</v>
      </c>
      <c r="K175" s="15" t="s">
        <v>772</v>
      </c>
      <c r="L175" s="15" t="s">
        <v>63</v>
      </c>
      <c r="M175" s="15" t="s">
        <v>773</v>
      </c>
      <c r="N175" s="48" t="s">
        <v>1766</v>
      </c>
    </row>
    <row r="176" spans="1:14">
      <c r="A176" t="str">
        <f t="shared" si="2"/>
        <v>Wolfe Co SD, KY</v>
      </c>
      <c r="B176" t="s">
        <v>30</v>
      </c>
      <c r="D176" s="15" t="s">
        <v>1767</v>
      </c>
      <c r="E176" s="15" t="s">
        <v>1768</v>
      </c>
      <c r="F176" s="15" t="s">
        <v>1767</v>
      </c>
      <c r="G176" s="15" t="s">
        <v>1768</v>
      </c>
      <c r="H176" s="15" t="s">
        <v>1767</v>
      </c>
      <c r="I176" s="15" t="s">
        <v>1768</v>
      </c>
      <c r="J176" s="15" t="s">
        <v>1773</v>
      </c>
      <c r="K176" s="15" t="s">
        <v>1774</v>
      </c>
      <c r="L176" s="15" t="s">
        <v>63</v>
      </c>
      <c r="M176" s="15" t="s">
        <v>1775</v>
      </c>
      <c r="N176" s="48" t="e">
        <v>#N/A</v>
      </c>
    </row>
    <row r="177" spans="1:14">
      <c r="A177" t="str">
        <f t="shared" si="2"/>
        <v>Woodford Co Public Schools, KY</v>
      </c>
      <c r="B177" t="s">
        <v>30</v>
      </c>
      <c r="D177" s="15" t="s">
        <v>1776</v>
      </c>
      <c r="E177" s="15" t="s">
        <v>1777</v>
      </c>
      <c r="F177" s="15" t="s">
        <v>1776</v>
      </c>
      <c r="G177" s="15" t="s">
        <v>1777</v>
      </c>
      <c r="H177" s="15" t="s">
        <v>1776</v>
      </c>
      <c r="I177" s="15" t="s">
        <v>1777</v>
      </c>
      <c r="J177" s="15" t="s">
        <v>1783</v>
      </c>
      <c r="K177" s="15" t="s">
        <v>1784</v>
      </c>
      <c r="L177" s="15" t="s">
        <v>63</v>
      </c>
      <c r="M177" s="15" t="s">
        <v>1785</v>
      </c>
      <c r="N177" s="48" t="s">
        <v>1786</v>
      </c>
    </row>
    <row r="178" spans="1:14">
      <c r="A178" t="str">
        <f t="shared" si="2"/>
        <v>Adair Co SD, KY</v>
      </c>
      <c r="B178" t="s">
        <v>57</v>
      </c>
      <c r="D178" s="15" t="s">
        <v>55</v>
      </c>
      <c r="E178" s="15" t="s">
        <v>56</v>
      </c>
      <c r="F178" s="15" t="s">
        <v>55</v>
      </c>
      <c r="G178" s="15" t="s">
        <v>56</v>
      </c>
      <c r="H178" s="15" t="s">
        <v>59</v>
      </c>
      <c r="I178" s="15" t="s">
        <v>60</v>
      </c>
      <c r="J178" s="15" t="s">
        <v>61</v>
      </c>
      <c r="K178" s="15" t="s">
        <v>62</v>
      </c>
      <c r="L178" s="15" t="s">
        <v>63</v>
      </c>
      <c r="M178" s="15" t="s">
        <v>64</v>
      </c>
      <c r="N178" s="48" t="s">
        <v>65</v>
      </c>
    </row>
    <row r="179" spans="1:14">
      <c r="A179" t="str">
        <f t="shared" si="2"/>
        <v>Allen Co SD, KY</v>
      </c>
      <c r="B179" t="s">
        <v>57</v>
      </c>
      <c r="D179" t="s">
        <v>68</v>
      </c>
      <c r="E179" t="s">
        <v>69</v>
      </c>
      <c r="F179" t="s">
        <v>68</v>
      </c>
      <c r="G179" t="s">
        <v>69</v>
      </c>
      <c r="H179" t="s">
        <v>70</v>
      </c>
      <c r="I179" t="s">
        <v>71</v>
      </c>
      <c r="J179" t="s">
        <v>72</v>
      </c>
      <c r="K179" t="s">
        <v>73</v>
      </c>
      <c r="L179" t="s">
        <v>63</v>
      </c>
      <c r="M179" t="s">
        <v>74</v>
      </c>
      <c r="N179" s="48" t="s">
        <v>75</v>
      </c>
    </row>
    <row r="180" spans="1:14">
      <c r="A180" t="str">
        <f t="shared" si="2"/>
        <v>Anchorage ISD, KY</v>
      </c>
      <c r="B180" t="s">
        <v>57</v>
      </c>
      <c r="D180" s="15" t="s">
        <v>78</v>
      </c>
      <c r="E180" s="15" t="s">
        <v>79</v>
      </c>
      <c r="F180" s="15" t="s">
        <v>78</v>
      </c>
      <c r="G180" s="15" t="s">
        <v>79</v>
      </c>
      <c r="H180" s="15" t="s">
        <v>80</v>
      </c>
      <c r="I180" s="15" t="s">
        <v>81</v>
      </c>
      <c r="J180" s="15" t="s">
        <v>82</v>
      </c>
      <c r="K180" s="15" t="s">
        <v>83</v>
      </c>
      <c r="L180" s="15" t="s">
        <v>63</v>
      </c>
      <c r="M180" s="15" t="s">
        <v>84</v>
      </c>
      <c r="N180" s="48" t="s">
        <v>85</v>
      </c>
    </row>
    <row r="181" spans="1:14">
      <c r="A181" t="str">
        <f t="shared" si="2"/>
        <v>Anderson Co SD, KY</v>
      </c>
      <c r="B181" t="s">
        <v>57</v>
      </c>
      <c r="D181" t="s">
        <v>87</v>
      </c>
      <c r="E181" t="s">
        <v>88</v>
      </c>
      <c r="F181" t="s">
        <v>87</v>
      </c>
      <c r="G181" t="s">
        <v>88</v>
      </c>
      <c r="H181" t="s">
        <v>89</v>
      </c>
      <c r="I181" t="s">
        <v>90</v>
      </c>
      <c r="J181" t="s">
        <v>91</v>
      </c>
      <c r="K181" t="s">
        <v>92</v>
      </c>
      <c r="L181" t="s">
        <v>63</v>
      </c>
      <c r="M181" t="s">
        <v>93</v>
      </c>
      <c r="N181" s="48" t="s">
        <v>94</v>
      </c>
    </row>
    <row r="182" spans="1:14">
      <c r="A182" t="str">
        <f t="shared" si="2"/>
        <v>Anderson Co SD, KY</v>
      </c>
      <c r="B182" t="s">
        <v>57</v>
      </c>
      <c r="D182" s="15" t="s">
        <v>87</v>
      </c>
      <c r="E182" s="15" t="s">
        <v>88</v>
      </c>
      <c r="F182" s="15" t="s">
        <v>87</v>
      </c>
      <c r="G182" s="15" t="s">
        <v>88</v>
      </c>
      <c r="H182" s="15" t="s">
        <v>99</v>
      </c>
      <c r="I182" s="15" t="s">
        <v>100</v>
      </c>
      <c r="J182" s="15" t="s">
        <v>101</v>
      </c>
      <c r="K182" s="15" t="s">
        <v>92</v>
      </c>
      <c r="L182" s="15" t="s">
        <v>63</v>
      </c>
      <c r="M182" s="15" t="s">
        <v>93</v>
      </c>
      <c r="N182" s="48" t="s">
        <v>102</v>
      </c>
    </row>
    <row r="183" spans="1:14">
      <c r="A183" t="str">
        <f t="shared" si="2"/>
        <v>Ashland ISD, KY</v>
      </c>
      <c r="B183" t="s">
        <v>57</v>
      </c>
      <c r="D183" t="s">
        <v>97</v>
      </c>
      <c r="E183" t="s">
        <v>98</v>
      </c>
      <c r="F183" t="s">
        <v>97</v>
      </c>
      <c r="G183" t="s">
        <v>98</v>
      </c>
      <c r="H183" t="s">
        <v>109</v>
      </c>
      <c r="I183" t="s">
        <v>110</v>
      </c>
      <c r="J183" t="s">
        <v>111</v>
      </c>
      <c r="K183" t="s">
        <v>104</v>
      </c>
      <c r="L183" t="s">
        <v>63</v>
      </c>
      <c r="M183" t="s">
        <v>105</v>
      </c>
      <c r="N183" s="48" t="s">
        <v>112</v>
      </c>
    </row>
    <row r="184" spans="1:14">
      <c r="A184" t="str">
        <f t="shared" si="2"/>
        <v>Ashland ISD, KY</v>
      </c>
      <c r="B184" t="s">
        <v>57</v>
      </c>
      <c r="D184" s="15" t="s">
        <v>97</v>
      </c>
      <c r="E184" s="15" t="s">
        <v>98</v>
      </c>
      <c r="F184" s="15" t="s">
        <v>97</v>
      </c>
      <c r="G184" s="15" t="s">
        <v>98</v>
      </c>
      <c r="H184" s="15" t="s">
        <v>119</v>
      </c>
      <c r="I184" s="15" t="s">
        <v>120</v>
      </c>
      <c r="J184" s="15" t="s">
        <v>121</v>
      </c>
      <c r="K184" s="15" t="s">
        <v>104</v>
      </c>
      <c r="L184" s="15" t="s">
        <v>63</v>
      </c>
      <c r="M184" s="15" t="s">
        <v>105</v>
      </c>
      <c r="N184" s="48" t="s">
        <v>122</v>
      </c>
    </row>
    <row r="185" spans="1:14">
      <c r="A185" t="str">
        <f t="shared" si="2"/>
        <v>Ashland ISD, KY</v>
      </c>
      <c r="B185" t="s">
        <v>57</v>
      </c>
      <c r="D185" t="s">
        <v>97</v>
      </c>
      <c r="E185" t="s">
        <v>98</v>
      </c>
      <c r="F185" t="s">
        <v>97</v>
      </c>
      <c r="G185" t="s">
        <v>98</v>
      </c>
      <c r="H185" t="s">
        <v>129</v>
      </c>
      <c r="I185" t="s">
        <v>130</v>
      </c>
      <c r="J185" t="s">
        <v>131</v>
      </c>
      <c r="K185" t="s">
        <v>104</v>
      </c>
      <c r="L185" t="s">
        <v>63</v>
      </c>
      <c r="M185" t="s">
        <v>105</v>
      </c>
      <c r="N185" s="48" t="s">
        <v>132</v>
      </c>
    </row>
    <row r="186" spans="1:14">
      <c r="A186" t="str">
        <f t="shared" si="2"/>
        <v>Ashland ISD, KY</v>
      </c>
      <c r="B186" t="s">
        <v>57</v>
      </c>
      <c r="D186" s="15" t="s">
        <v>97</v>
      </c>
      <c r="E186" s="15" t="s">
        <v>98</v>
      </c>
      <c r="F186" s="15" t="s">
        <v>97</v>
      </c>
      <c r="G186" s="15" t="s">
        <v>98</v>
      </c>
      <c r="H186" s="15" t="s">
        <v>139</v>
      </c>
      <c r="I186" s="15" t="s">
        <v>140</v>
      </c>
      <c r="J186" s="15" t="s">
        <v>141</v>
      </c>
      <c r="K186" s="15" t="s">
        <v>104</v>
      </c>
      <c r="L186" s="15" t="s">
        <v>63</v>
      </c>
      <c r="M186" s="15" t="s">
        <v>105</v>
      </c>
      <c r="N186" s="48" t="s">
        <v>142</v>
      </c>
    </row>
    <row r="187" spans="1:14">
      <c r="A187" t="str">
        <f t="shared" si="2"/>
        <v>Ashland ISD, KY</v>
      </c>
      <c r="B187" t="s">
        <v>57</v>
      </c>
      <c r="D187" s="15" t="s">
        <v>97</v>
      </c>
      <c r="E187" s="15" t="s">
        <v>98</v>
      </c>
      <c r="F187" s="15" t="s">
        <v>97</v>
      </c>
      <c r="G187" s="15" t="s">
        <v>98</v>
      </c>
      <c r="H187" s="15" t="s">
        <v>149</v>
      </c>
      <c r="I187" s="15" t="s">
        <v>150</v>
      </c>
      <c r="J187" s="15" t="s">
        <v>151</v>
      </c>
      <c r="K187" s="15" t="s">
        <v>104</v>
      </c>
      <c r="L187" s="15" t="s">
        <v>63</v>
      </c>
      <c r="M187" s="15" t="s">
        <v>152</v>
      </c>
      <c r="N187" s="48" t="s">
        <v>153</v>
      </c>
    </row>
    <row r="188" spans="1:14">
      <c r="A188" t="str">
        <f t="shared" si="2"/>
        <v>Augusta ISD, KY</v>
      </c>
      <c r="B188" t="s">
        <v>57</v>
      </c>
      <c r="D188" s="15" t="s">
        <v>107</v>
      </c>
      <c r="E188" s="15" t="s">
        <v>108</v>
      </c>
      <c r="F188" s="15" t="s">
        <v>107</v>
      </c>
      <c r="G188" s="15" t="s">
        <v>108</v>
      </c>
      <c r="H188" s="15" t="s">
        <v>160</v>
      </c>
      <c r="I188" s="15" t="s">
        <v>161</v>
      </c>
      <c r="J188" s="15" t="s">
        <v>162</v>
      </c>
      <c r="K188" s="15" t="s">
        <v>114</v>
      </c>
      <c r="L188" s="15" t="s">
        <v>63</v>
      </c>
      <c r="M188" s="15" t="s">
        <v>115</v>
      </c>
      <c r="N188" s="49" t="s">
        <v>163</v>
      </c>
    </row>
    <row r="189" spans="1:14">
      <c r="A189" t="str">
        <f t="shared" si="2"/>
        <v>Ballard Co SD, KY</v>
      </c>
      <c r="B189" t="s">
        <v>57</v>
      </c>
      <c r="D189" s="15" t="s">
        <v>117</v>
      </c>
      <c r="E189" s="15" t="s">
        <v>118</v>
      </c>
      <c r="F189" s="15" t="s">
        <v>117</v>
      </c>
      <c r="G189" s="15" t="s">
        <v>118</v>
      </c>
      <c r="H189" s="15" t="s">
        <v>170</v>
      </c>
      <c r="I189" s="15" t="s">
        <v>171</v>
      </c>
      <c r="J189" s="15" t="s">
        <v>172</v>
      </c>
      <c r="K189" s="15" t="s">
        <v>124</v>
      </c>
      <c r="L189" s="15" t="s">
        <v>63</v>
      </c>
      <c r="M189" s="15" t="s">
        <v>125</v>
      </c>
      <c r="N189" s="48" t="s">
        <v>173</v>
      </c>
    </row>
    <row r="190" spans="1:14">
      <c r="A190" t="str">
        <f t="shared" si="2"/>
        <v>Barbourville ISD, KY</v>
      </c>
      <c r="B190" t="s">
        <v>57</v>
      </c>
      <c r="D190" s="15" t="s">
        <v>127</v>
      </c>
      <c r="E190" s="15" t="s">
        <v>128</v>
      </c>
      <c r="F190" s="15" t="s">
        <v>127</v>
      </c>
      <c r="G190" s="15" t="s">
        <v>128</v>
      </c>
      <c r="H190" s="15" t="s">
        <v>180</v>
      </c>
      <c r="I190" s="15" t="s">
        <v>181</v>
      </c>
      <c r="J190" s="15" t="s">
        <v>133</v>
      </c>
      <c r="K190" s="15" t="s">
        <v>134</v>
      </c>
      <c r="L190" s="15" t="s">
        <v>63</v>
      </c>
      <c r="M190" s="15" t="s">
        <v>135</v>
      </c>
      <c r="N190" s="48" t="s">
        <v>182</v>
      </c>
    </row>
    <row r="191" spans="1:14">
      <c r="A191" t="str">
        <f t="shared" si="2"/>
        <v>Bardstown City Schools, KY</v>
      </c>
      <c r="B191" t="s">
        <v>57</v>
      </c>
      <c r="D191" s="15" t="s">
        <v>137</v>
      </c>
      <c r="E191" s="15" t="s">
        <v>138</v>
      </c>
      <c r="F191" s="15" t="s">
        <v>137</v>
      </c>
      <c r="G191" s="15" t="s">
        <v>138</v>
      </c>
      <c r="H191" s="15" t="s">
        <v>189</v>
      </c>
      <c r="I191" s="15" t="s">
        <v>190</v>
      </c>
      <c r="J191" s="15" t="s">
        <v>191</v>
      </c>
      <c r="K191" s="15" t="s">
        <v>144</v>
      </c>
      <c r="L191" s="15" t="s">
        <v>63</v>
      </c>
      <c r="M191" s="15" t="s">
        <v>145</v>
      </c>
      <c r="N191" s="48" t="s">
        <v>192</v>
      </c>
    </row>
    <row r="192" spans="1:14">
      <c r="A192" t="str">
        <f t="shared" si="2"/>
        <v>Barren Co SD, KY</v>
      </c>
      <c r="B192" t="s">
        <v>57</v>
      </c>
      <c r="D192" s="15" t="s">
        <v>147</v>
      </c>
      <c r="E192" s="15" t="s">
        <v>148</v>
      </c>
      <c r="F192" s="15" t="s">
        <v>147</v>
      </c>
      <c r="G192" s="15" t="s">
        <v>148</v>
      </c>
      <c r="H192" s="15" t="s">
        <v>199</v>
      </c>
      <c r="I192" s="15" t="s">
        <v>200</v>
      </c>
      <c r="J192" s="15" t="s">
        <v>201</v>
      </c>
      <c r="K192" s="15" t="s">
        <v>202</v>
      </c>
      <c r="L192" s="15" t="s">
        <v>63</v>
      </c>
      <c r="M192" s="15" t="s">
        <v>203</v>
      </c>
      <c r="N192" s="48" t="s">
        <v>204</v>
      </c>
    </row>
    <row r="193" spans="1:14">
      <c r="A193" t="str">
        <f t="shared" si="2"/>
        <v>Barren Co SD, KY</v>
      </c>
      <c r="B193" t="s">
        <v>57</v>
      </c>
      <c r="D193" s="15" t="s">
        <v>147</v>
      </c>
      <c r="E193" s="15" t="s">
        <v>148</v>
      </c>
      <c r="F193" s="15" t="s">
        <v>147</v>
      </c>
      <c r="G193" s="15" t="s">
        <v>148</v>
      </c>
      <c r="H193" s="15"/>
      <c r="I193" s="15" t="s">
        <v>211</v>
      </c>
      <c r="J193" s="15" t="s">
        <v>212</v>
      </c>
      <c r="K193" s="15" t="s">
        <v>155</v>
      </c>
      <c r="L193" s="15" t="s">
        <v>63</v>
      </c>
      <c r="M193" s="15">
        <v>42141</v>
      </c>
      <c r="N193" s="48" t="s">
        <v>213</v>
      </c>
    </row>
    <row r="194" spans="1:14">
      <c r="A194" t="str">
        <f t="shared" ref="A194:A257" si="3">E194&amp;", KY"</f>
        <v>Barren Co SD, KY</v>
      </c>
      <c r="B194" t="s">
        <v>57</v>
      </c>
      <c r="D194" s="15" t="s">
        <v>147</v>
      </c>
      <c r="E194" s="15" t="s">
        <v>148</v>
      </c>
      <c r="F194" s="15" t="s">
        <v>147</v>
      </c>
      <c r="G194" s="15" t="s">
        <v>148</v>
      </c>
      <c r="H194" s="15" t="s">
        <v>220</v>
      </c>
      <c r="I194" s="15" t="s">
        <v>221</v>
      </c>
      <c r="J194" s="15" t="s">
        <v>222</v>
      </c>
      <c r="K194" s="15" t="s">
        <v>155</v>
      </c>
      <c r="L194" s="15" t="s">
        <v>63</v>
      </c>
      <c r="M194" s="15" t="s">
        <v>156</v>
      </c>
      <c r="N194" s="48" t="s">
        <v>223</v>
      </c>
    </row>
    <row r="195" spans="1:14">
      <c r="A195" t="str">
        <f t="shared" si="3"/>
        <v>Barren Co SD, KY</v>
      </c>
      <c r="B195" t="s">
        <v>57</v>
      </c>
      <c r="D195" s="15" t="s">
        <v>147</v>
      </c>
      <c r="E195" s="15" t="s">
        <v>148</v>
      </c>
      <c r="F195" s="15" t="s">
        <v>147</v>
      </c>
      <c r="G195" s="15" t="s">
        <v>148</v>
      </c>
      <c r="H195" s="15" t="s">
        <v>230</v>
      </c>
      <c r="I195" s="15" t="s">
        <v>231</v>
      </c>
      <c r="J195" s="15" t="s">
        <v>232</v>
      </c>
      <c r="K195" s="15" t="s">
        <v>233</v>
      </c>
      <c r="L195" s="15" t="s">
        <v>63</v>
      </c>
      <c r="M195" s="15" t="s">
        <v>234</v>
      </c>
      <c r="N195" s="48" t="s">
        <v>235</v>
      </c>
    </row>
    <row r="196" spans="1:14">
      <c r="A196" t="str">
        <f t="shared" si="3"/>
        <v>Barren Co SD, KY</v>
      </c>
      <c r="B196" t="s">
        <v>57</v>
      </c>
      <c r="D196" s="15" t="s">
        <v>147</v>
      </c>
      <c r="E196" s="15" t="s">
        <v>148</v>
      </c>
      <c r="F196" s="15" t="s">
        <v>147</v>
      </c>
      <c r="G196" s="15" t="s">
        <v>148</v>
      </c>
      <c r="H196" s="15" t="s">
        <v>242</v>
      </c>
      <c r="I196" s="15" t="s">
        <v>243</v>
      </c>
      <c r="J196" s="15" t="s">
        <v>244</v>
      </c>
      <c r="K196" s="15" t="s">
        <v>155</v>
      </c>
      <c r="L196" s="15" t="s">
        <v>63</v>
      </c>
      <c r="M196" s="15" t="s">
        <v>156</v>
      </c>
      <c r="N196" s="48" t="s">
        <v>245</v>
      </c>
    </row>
    <row r="197" spans="1:14">
      <c r="A197" t="str">
        <f t="shared" si="3"/>
        <v>Barren Co SD, KY</v>
      </c>
      <c r="B197" t="s">
        <v>57</v>
      </c>
      <c r="D197" s="15" t="s">
        <v>147</v>
      </c>
      <c r="E197" s="15" t="s">
        <v>148</v>
      </c>
      <c r="F197" s="15" t="s">
        <v>147</v>
      </c>
      <c r="G197" s="15" t="s">
        <v>148</v>
      </c>
      <c r="H197" s="15" t="s">
        <v>250</v>
      </c>
      <c r="I197" s="15" t="s">
        <v>251</v>
      </c>
      <c r="J197" s="15" t="s">
        <v>252</v>
      </c>
      <c r="K197" s="15" t="s">
        <v>253</v>
      </c>
      <c r="L197" s="15" t="s">
        <v>63</v>
      </c>
      <c r="M197" s="15" t="s">
        <v>254</v>
      </c>
      <c r="N197" s="48" t="s">
        <v>255</v>
      </c>
    </row>
    <row r="198" spans="1:14">
      <c r="A198" t="str">
        <f t="shared" si="3"/>
        <v>Barren Co SD, KY</v>
      </c>
      <c r="B198" t="s">
        <v>57</v>
      </c>
      <c r="D198" t="s">
        <v>147</v>
      </c>
      <c r="E198" t="s">
        <v>148</v>
      </c>
      <c r="F198" t="s">
        <v>147</v>
      </c>
      <c r="G198" t="s">
        <v>148</v>
      </c>
      <c r="H198" t="s">
        <v>262</v>
      </c>
      <c r="I198" t="s">
        <v>263</v>
      </c>
      <c r="J198" t="s">
        <v>264</v>
      </c>
      <c r="K198" t="s">
        <v>155</v>
      </c>
      <c r="L198" t="s">
        <v>63</v>
      </c>
      <c r="M198" t="s">
        <v>156</v>
      </c>
      <c r="N198" s="48" t="s">
        <v>265</v>
      </c>
    </row>
    <row r="199" spans="1:14">
      <c r="A199" t="str">
        <f t="shared" si="3"/>
        <v>Barren Co SD, KY</v>
      </c>
      <c r="B199" t="s">
        <v>57</v>
      </c>
      <c r="D199" s="15" t="s">
        <v>147</v>
      </c>
      <c r="E199" s="15" t="s">
        <v>148</v>
      </c>
      <c r="F199" s="15" t="s">
        <v>147</v>
      </c>
      <c r="G199" s="15" t="s">
        <v>148</v>
      </c>
      <c r="H199" s="15" t="s">
        <v>272</v>
      </c>
      <c r="I199" s="15" t="s">
        <v>273</v>
      </c>
      <c r="J199" s="15" t="s">
        <v>274</v>
      </c>
      <c r="K199" s="15" t="s">
        <v>155</v>
      </c>
      <c r="L199" s="15" t="s">
        <v>63</v>
      </c>
      <c r="M199" s="15" t="s">
        <v>156</v>
      </c>
      <c r="N199" s="48" t="s">
        <v>275</v>
      </c>
    </row>
    <row r="200" spans="1:14">
      <c r="A200" t="str">
        <f t="shared" si="3"/>
        <v>Bath Co SD, KY</v>
      </c>
      <c r="B200" t="s">
        <v>57</v>
      </c>
      <c r="D200" t="s">
        <v>158</v>
      </c>
      <c r="E200" t="s">
        <v>159</v>
      </c>
      <c r="F200" t="s">
        <v>158</v>
      </c>
      <c r="G200" t="s">
        <v>159</v>
      </c>
      <c r="H200" t="s">
        <v>282</v>
      </c>
      <c r="I200" t="s">
        <v>283</v>
      </c>
      <c r="J200" t="s">
        <v>284</v>
      </c>
      <c r="K200" t="s">
        <v>165</v>
      </c>
      <c r="L200" t="s">
        <v>63</v>
      </c>
      <c r="M200" t="s">
        <v>166</v>
      </c>
      <c r="N200" s="48" t="s">
        <v>285</v>
      </c>
    </row>
    <row r="201" spans="1:14">
      <c r="A201" t="str">
        <f t="shared" si="3"/>
        <v>Bath Co SD, KY</v>
      </c>
      <c r="B201" t="s">
        <v>57</v>
      </c>
      <c r="D201" s="15" t="s">
        <v>158</v>
      </c>
      <c r="E201" s="15" t="s">
        <v>159</v>
      </c>
      <c r="F201" s="15" t="s">
        <v>158</v>
      </c>
      <c r="G201" s="15" t="s">
        <v>159</v>
      </c>
      <c r="H201" s="15" t="s">
        <v>292</v>
      </c>
      <c r="I201" s="15" t="s">
        <v>293</v>
      </c>
      <c r="J201" s="15" t="s">
        <v>294</v>
      </c>
      <c r="K201" s="15" t="s">
        <v>165</v>
      </c>
      <c r="L201" s="15" t="s">
        <v>63</v>
      </c>
      <c r="M201" s="15" t="s">
        <v>166</v>
      </c>
      <c r="N201" s="48" t="s">
        <v>295</v>
      </c>
    </row>
    <row r="202" spans="1:14">
      <c r="A202" t="str">
        <f t="shared" si="3"/>
        <v>Beechwood ISD, KY</v>
      </c>
      <c r="B202" t="s">
        <v>57</v>
      </c>
      <c r="D202" t="s">
        <v>168</v>
      </c>
      <c r="E202" t="s">
        <v>169</v>
      </c>
      <c r="F202" t="s">
        <v>168</v>
      </c>
      <c r="G202" t="s">
        <v>169</v>
      </c>
      <c r="H202" t="s">
        <v>303</v>
      </c>
      <c r="I202" t="s">
        <v>304</v>
      </c>
      <c r="J202" t="s">
        <v>305</v>
      </c>
      <c r="K202" t="s">
        <v>175</v>
      </c>
      <c r="L202" t="s">
        <v>63</v>
      </c>
      <c r="M202" t="s">
        <v>176</v>
      </c>
      <c r="N202" s="48" t="s">
        <v>306</v>
      </c>
    </row>
    <row r="203" spans="1:14">
      <c r="A203" t="str">
        <f t="shared" si="3"/>
        <v>Bell Co SD, KY</v>
      </c>
      <c r="B203" t="s">
        <v>57</v>
      </c>
      <c r="D203" s="15" t="s">
        <v>178</v>
      </c>
      <c r="E203" s="15" t="s">
        <v>179</v>
      </c>
      <c r="F203" s="15" t="s">
        <v>178</v>
      </c>
      <c r="G203" s="15" t="s">
        <v>179</v>
      </c>
      <c r="H203" s="15" t="s">
        <v>313</v>
      </c>
      <c r="I203" s="15" t="s">
        <v>314</v>
      </c>
      <c r="J203" s="15" t="s">
        <v>315</v>
      </c>
      <c r="K203" s="15" t="s">
        <v>184</v>
      </c>
      <c r="L203" s="15" t="s">
        <v>63</v>
      </c>
      <c r="M203" s="15" t="s">
        <v>185</v>
      </c>
      <c r="N203" s="48" t="s">
        <v>316</v>
      </c>
    </row>
    <row r="204" spans="1:14">
      <c r="A204" t="str">
        <f t="shared" si="3"/>
        <v>Bell Co SD, KY</v>
      </c>
      <c r="B204" t="s">
        <v>57</v>
      </c>
      <c r="D204" t="s">
        <v>178</v>
      </c>
      <c r="E204" t="s">
        <v>179</v>
      </c>
      <c r="F204" t="s">
        <v>178</v>
      </c>
      <c r="G204" t="s">
        <v>179</v>
      </c>
      <c r="H204" t="s">
        <v>323</v>
      </c>
      <c r="I204" t="s">
        <v>324</v>
      </c>
      <c r="J204" t="s">
        <v>325</v>
      </c>
      <c r="K204" t="s">
        <v>326</v>
      </c>
      <c r="L204" t="s">
        <v>63</v>
      </c>
      <c r="M204" t="s">
        <v>327</v>
      </c>
      <c r="N204" s="48" t="s">
        <v>328</v>
      </c>
    </row>
    <row r="205" spans="1:14">
      <c r="A205" t="str">
        <f t="shared" si="3"/>
        <v>Bell Co SD, KY</v>
      </c>
      <c r="B205" t="s">
        <v>57</v>
      </c>
      <c r="D205" s="15" t="s">
        <v>178</v>
      </c>
      <c r="E205" s="15" t="s">
        <v>179</v>
      </c>
      <c r="F205" s="15" t="s">
        <v>178</v>
      </c>
      <c r="G205" s="15" t="s">
        <v>179</v>
      </c>
      <c r="H205" s="15" t="s">
        <v>335</v>
      </c>
      <c r="I205" s="15" t="s">
        <v>336</v>
      </c>
      <c r="J205" s="15" t="s">
        <v>337</v>
      </c>
      <c r="K205" s="15" t="s">
        <v>338</v>
      </c>
      <c r="L205" s="15" t="s">
        <v>63</v>
      </c>
      <c r="M205" s="15" t="s">
        <v>339</v>
      </c>
      <c r="N205" s="48" t="e">
        <v>#N/A</v>
      </c>
    </row>
    <row r="206" spans="1:14">
      <c r="A206" t="str">
        <f t="shared" si="3"/>
        <v>Bell Co SD, KY</v>
      </c>
      <c r="B206" t="s">
        <v>57</v>
      </c>
      <c r="D206" s="15" t="s">
        <v>178</v>
      </c>
      <c r="E206" s="15" t="s">
        <v>179</v>
      </c>
      <c r="F206" s="15" t="s">
        <v>178</v>
      </c>
      <c r="G206" s="15" t="s">
        <v>179</v>
      </c>
      <c r="H206" s="15" t="s">
        <v>346</v>
      </c>
      <c r="I206" s="15" t="s">
        <v>347</v>
      </c>
      <c r="J206" s="15" t="s">
        <v>348</v>
      </c>
      <c r="K206" s="15" t="s">
        <v>184</v>
      </c>
      <c r="L206" s="15" t="s">
        <v>63</v>
      </c>
      <c r="M206" s="15" t="s">
        <v>185</v>
      </c>
      <c r="N206" s="48" t="s">
        <v>349</v>
      </c>
    </row>
    <row r="207" spans="1:14">
      <c r="A207" t="str">
        <f t="shared" si="3"/>
        <v>Bell Co SD, KY</v>
      </c>
      <c r="B207" t="s">
        <v>57</v>
      </c>
      <c r="D207" t="s">
        <v>178</v>
      </c>
      <c r="E207" t="s">
        <v>179</v>
      </c>
      <c r="F207" t="s">
        <v>178</v>
      </c>
      <c r="G207" t="s">
        <v>179</v>
      </c>
      <c r="H207" t="s">
        <v>356</v>
      </c>
      <c r="I207" t="s">
        <v>357</v>
      </c>
      <c r="J207" t="s">
        <v>358</v>
      </c>
      <c r="K207" t="s">
        <v>359</v>
      </c>
      <c r="L207" t="s">
        <v>63</v>
      </c>
      <c r="M207" t="s">
        <v>360</v>
      </c>
      <c r="N207" s="48" t="s">
        <v>361</v>
      </c>
    </row>
    <row r="208" spans="1:14">
      <c r="A208" t="str">
        <f t="shared" si="3"/>
        <v>Bell Co SD, KY</v>
      </c>
      <c r="B208" t="s">
        <v>57</v>
      </c>
      <c r="D208" s="15" t="s">
        <v>178</v>
      </c>
      <c r="E208" s="15" t="s">
        <v>179</v>
      </c>
      <c r="F208" s="15" t="s">
        <v>178</v>
      </c>
      <c r="G208" s="15" t="s">
        <v>179</v>
      </c>
      <c r="H208" s="15" t="s">
        <v>368</v>
      </c>
      <c r="I208" s="15" t="s">
        <v>369</v>
      </c>
      <c r="J208" s="15" t="s">
        <v>370</v>
      </c>
      <c r="K208" s="15" t="s">
        <v>371</v>
      </c>
      <c r="L208" s="15" t="s">
        <v>63</v>
      </c>
      <c r="M208" s="15" t="s">
        <v>372</v>
      </c>
      <c r="N208" s="48" t="s">
        <v>373</v>
      </c>
    </row>
    <row r="209" spans="1:14">
      <c r="A209" t="str">
        <f t="shared" si="3"/>
        <v>Bellevue ISD, KY</v>
      </c>
      <c r="B209" t="s">
        <v>57</v>
      </c>
      <c r="D209" t="s">
        <v>187</v>
      </c>
      <c r="E209" t="s">
        <v>188</v>
      </c>
      <c r="F209" t="s">
        <v>187</v>
      </c>
      <c r="G209" t="s">
        <v>188</v>
      </c>
      <c r="H209" t="s">
        <v>380</v>
      </c>
      <c r="I209" t="s">
        <v>381</v>
      </c>
      <c r="J209" t="s">
        <v>382</v>
      </c>
      <c r="K209" t="s">
        <v>194</v>
      </c>
      <c r="L209" t="s">
        <v>63</v>
      </c>
      <c r="M209" t="s">
        <v>195</v>
      </c>
      <c r="N209" s="48" t="s">
        <v>383</v>
      </c>
    </row>
    <row r="210" spans="1:14">
      <c r="A210" t="str">
        <f t="shared" si="3"/>
        <v>Berea ISD, KY</v>
      </c>
      <c r="B210" t="s">
        <v>57</v>
      </c>
      <c r="D210" s="15" t="s">
        <v>197</v>
      </c>
      <c r="E210" s="15" t="s">
        <v>198</v>
      </c>
      <c r="F210" s="15" t="s">
        <v>197</v>
      </c>
      <c r="G210" s="15" t="s">
        <v>198</v>
      </c>
      <c r="H210" s="15" t="s">
        <v>390</v>
      </c>
      <c r="I210" s="15" t="s">
        <v>391</v>
      </c>
      <c r="J210" s="15" t="s">
        <v>392</v>
      </c>
      <c r="K210" s="15" t="s">
        <v>206</v>
      </c>
      <c r="L210" s="15" t="s">
        <v>63</v>
      </c>
      <c r="M210" s="15" t="s">
        <v>207</v>
      </c>
      <c r="N210" s="48" t="s">
        <v>393</v>
      </c>
    </row>
    <row r="211" spans="1:14">
      <c r="A211" t="str">
        <f t="shared" si="3"/>
        <v>Boone County SD, KY</v>
      </c>
      <c r="B211" t="s">
        <v>57</v>
      </c>
      <c r="D211" t="s">
        <v>209</v>
      </c>
      <c r="E211" t="s">
        <v>210</v>
      </c>
      <c r="F211" t="s">
        <v>209</v>
      </c>
      <c r="G211" t="s">
        <v>210</v>
      </c>
      <c r="H211" t="s">
        <v>400</v>
      </c>
      <c r="I211" t="s">
        <v>401</v>
      </c>
      <c r="J211" t="s">
        <v>402</v>
      </c>
      <c r="K211" t="s">
        <v>215</v>
      </c>
      <c r="L211" t="s">
        <v>63</v>
      </c>
      <c r="M211" t="s">
        <v>216</v>
      </c>
      <c r="N211" s="48" t="s">
        <v>403</v>
      </c>
    </row>
    <row r="212" spans="1:14">
      <c r="A212" t="str">
        <f t="shared" si="3"/>
        <v>Boone County SD, KY</v>
      </c>
      <c r="B212" t="s">
        <v>57</v>
      </c>
      <c r="D212" s="15" t="s">
        <v>209</v>
      </c>
      <c r="E212" s="15" t="s">
        <v>210</v>
      </c>
      <c r="F212" s="15" t="s">
        <v>209</v>
      </c>
      <c r="G212" s="15" t="s">
        <v>210</v>
      </c>
      <c r="H212" s="15" t="s">
        <v>410</v>
      </c>
      <c r="I212" s="15" t="s">
        <v>411</v>
      </c>
      <c r="J212" s="15" t="s">
        <v>412</v>
      </c>
      <c r="K212" s="15" t="s">
        <v>413</v>
      </c>
      <c r="L212" s="15" t="s">
        <v>63</v>
      </c>
      <c r="M212" s="15" t="s">
        <v>414</v>
      </c>
      <c r="N212" s="48" t="s">
        <v>415</v>
      </c>
    </row>
    <row r="213" spans="1:14">
      <c r="A213" t="str">
        <f t="shared" si="3"/>
        <v>Boone County SD, KY</v>
      </c>
      <c r="B213" t="s">
        <v>57</v>
      </c>
      <c r="D213" t="s">
        <v>209</v>
      </c>
      <c r="E213" t="s">
        <v>210</v>
      </c>
      <c r="F213" t="s">
        <v>209</v>
      </c>
      <c r="G213" t="s">
        <v>210</v>
      </c>
      <c r="H213" t="s">
        <v>422</v>
      </c>
      <c r="I213" t="s">
        <v>423</v>
      </c>
      <c r="J213" t="s">
        <v>424</v>
      </c>
      <c r="K213" t="s">
        <v>413</v>
      </c>
      <c r="L213" t="s">
        <v>63</v>
      </c>
      <c r="M213" t="s">
        <v>414</v>
      </c>
      <c r="N213" s="48" t="s">
        <v>425</v>
      </c>
    </row>
    <row r="214" spans="1:14">
      <c r="A214" t="str">
        <f t="shared" si="3"/>
        <v>Boone County SD, KY</v>
      </c>
      <c r="B214" t="s">
        <v>57</v>
      </c>
      <c r="D214" s="15" t="s">
        <v>209</v>
      </c>
      <c r="E214" s="15" t="s">
        <v>210</v>
      </c>
      <c r="F214" s="15" t="s">
        <v>209</v>
      </c>
      <c r="G214" s="15" t="s">
        <v>210</v>
      </c>
      <c r="H214" s="15" t="s">
        <v>432</v>
      </c>
      <c r="I214" s="15" t="s">
        <v>433</v>
      </c>
      <c r="J214" s="15" t="s">
        <v>434</v>
      </c>
      <c r="K214" s="15" t="s">
        <v>435</v>
      </c>
      <c r="L214" s="15" t="s">
        <v>63</v>
      </c>
      <c r="M214" s="15" t="s">
        <v>436</v>
      </c>
      <c r="N214" s="48" t="s">
        <v>437</v>
      </c>
    </row>
    <row r="215" spans="1:14">
      <c r="A215" t="str">
        <f t="shared" si="3"/>
        <v>Boone County SD, KY</v>
      </c>
      <c r="B215" t="s">
        <v>57</v>
      </c>
      <c r="D215" s="15" t="s">
        <v>209</v>
      </c>
      <c r="E215" s="15" t="s">
        <v>210</v>
      </c>
      <c r="F215" s="15" t="s">
        <v>209</v>
      </c>
      <c r="G215" s="15" t="s">
        <v>210</v>
      </c>
      <c r="H215" s="15" t="s">
        <v>444</v>
      </c>
      <c r="I215" s="15" t="s">
        <v>445</v>
      </c>
      <c r="J215" s="15" t="s">
        <v>446</v>
      </c>
      <c r="K215" s="15" t="s">
        <v>215</v>
      </c>
      <c r="L215" s="15" t="s">
        <v>63</v>
      </c>
      <c r="M215" s="15" t="s">
        <v>216</v>
      </c>
      <c r="N215" s="48" t="s">
        <v>447</v>
      </c>
    </row>
    <row r="216" spans="1:14">
      <c r="A216" t="str">
        <f t="shared" si="3"/>
        <v>Boone County SD, KY</v>
      </c>
      <c r="B216" t="s">
        <v>57</v>
      </c>
      <c r="D216" s="15" t="s">
        <v>209</v>
      </c>
      <c r="E216" s="15" t="s">
        <v>210</v>
      </c>
      <c r="F216" s="15" t="s">
        <v>209</v>
      </c>
      <c r="G216" s="15" t="s">
        <v>210</v>
      </c>
      <c r="H216" s="15" t="s">
        <v>454</v>
      </c>
      <c r="I216" s="15" t="s">
        <v>455</v>
      </c>
      <c r="J216" s="15" t="s">
        <v>456</v>
      </c>
      <c r="K216" s="15" t="s">
        <v>215</v>
      </c>
      <c r="L216" s="15" t="s">
        <v>63</v>
      </c>
      <c r="M216" s="15" t="s">
        <v>216</v>
      </c>
      <c r="N216" s="49" t="s">
        <v>457</v>
      </c>
    </row>
    <row r="217" spans="1:14">
      <c r="A217" t="str">
        <f t="shared" si="3"/>
        <v>Boone County SD, KY</v>
      </c>
      <c r="B217" t="s">
        <v>57</v>
      </c>
      <c r="D217" s="15" t="s">
        <v>209</v>
      </c>
      <c r="E217" s="15" t="s">
        <v>210</v>
      </c>
      <c r="F217" s="15" t="s">
        <v>209</v>
      </c>
      <c r="G217" s="15" t="s">
        <v>210</v>
      </c>
      <c r="H217" s="15" t="s">
        <v>464</v>
      </c>
      <c r="I217" s="15" t="s">
        <v>465</v>
      </c>
      <c r="J217" s="15" t="s">
        <v>466</v>
      </c>
      <c r="K217" s="15" t="s">
        <v>215</v>
      </c>
      <c r="L217" s="15" t="s">
        <v>63</v>
      </c>
      <c r="M217" s="15" t="s">
        <v>216</v>
      </c>
      <c r="N217" s="48" t="s">
        <v>467</v>
      </c>
    </row>
    <row r="218" spans="1:14">
      <c r="A218" t="str">
        <f t="shared" si="3"/>
        <v>Boone County SD, KY</v>
      </c>
      <c r="B218" t="s">
        <v>57</v>
      </c>
      <c r="D218" t="s">
        <v>209</v>
      </c>
      <c r="E218" t="s">
        <v>210</v>
      </c>
      <c r="F218" t="s">
        <v>209</v>
      </c>
      <c r="G218" t="s">
        <v>210</v>
      </c>
      <c r="H218" t="s">
        <v>473</v>
      </c>
      <c r="I218" t="s">
        <v>474</v>
      </c>
      <c r="J218" t="s">
        <v>475</v>
      </c>
      <c r="K218" t="s">
        <v>476</v>
      </c>
      <c r="L218" t="s">
        <v>63</v>
      </c>
      <c r="M218" t="s">
        <v>477</v>
      </c>
      <c r="N218" s="48" t="s">
        <v>478</v>
      </c>
    </row>
    <row r="219" spans="1:14">
      <c r="A219" t="str">
        <f t="shared" si="3"/>
        <v>Boone County SD, KY</v>
      </c>
      <c r="B219" t="s">
        <v>57</v>
      </c>
      <c r="D219" s="15" t="s">
        <v>209</v>
      </c>
      <c r="E219" s="15" t="s">
        <v>210</v>
      </c>
      <c r="F219" s="15" t="s">
        <v>209</v>
      </c>
      <c r="G219" s="15" t="s">
        <v>210</v>
      </c>
      <c r="H219" s="15" t="s">
        <v>485</v>
      </c>
      <c r="I219" s="15" t="s">
        <v>486</v>
      </c>
      <c r="J219" s="15" t="s">
        <v>487</v>
      </c>
      <c r="K219" s="15" t="s">
        <v>476</v>
      </c>
      <c r="L219" s="15" t="s">
        <v>63</v>
      </c>
      <c r="M219" s="15" t="s">
        <v>477</v>
      </c>
      <c r="N219" s="48" t="s">
        <v>488</v>
      </c>
    </row>
    <row r="220" spans="1:14">
      <c r="A220" t="str">
        <f t="shared" si="3"/>
        <v>Boone County SD, KY</v>
      </c>
      <c r="B220" t="s">
        <v>57</v>
      </c>
      <c r="D220" t="s">
        <v>209</v>
      </c>
      <c r="E220" t="s">
        <v>210</v>
      </c>
      <c r="F220" t="s">
        <v>209</v>
      </c>
      <c r="G220" t="s">
        <v>210</v>
      </c>
      <c r="H220" t="s">
        <v>495</v>
      </c>
      <c r="I220" t="s">
        <v>496</v>
      </c>
      <c r="J220" t="s">
        <v>497</v>
      </c>
      <c r="K220" t="s">
        <v>435</v>
      </c>
      <c r="L220" t="s">
        <v>63</v>
      </c>
      <c r="M220" t="s">
        <v>436</v>
      </c>
      <c r="N220" s="48" t="s">
        <v>498</v>
      </c>
    </row>
    <row r="221" spans="1:14">
      <c r="A221" t="str">
        <f t="shared" si="3"/>
        <v>Boone County SD, KY</v>
      </c>
      <c r="B221" t="s">
        <v>57</v>
      </c>
      <c r="D221" s="15" t="s">
        <v>209</v>
      </c>
      <c r="E221" s="15" t="s">
        <v>210</v>
      </c>
      <c r="F221" s="15" t="s">
        <v>209</v>
      </c>
      <c r="G221" s="15" t="s">
        <v>210</v>
      </c>
      <c r="H221" s="15" t="s">
        <v>505</v>
      </c>
      <c r="I221" s="15" t="s">
        <v>506</v>
      </c>
      <c r="J221" s="15" t="s">
        <v>507</v>
      </c>
      <c r="K221" s="15" t="s">
        <v>215</v>
      </c>
      <c r="L221" s="15" t="s">
        <v>63</v>
      </c>
      <c r="M221" s="15" t="s">
        <v>216</v>
      </c>
      <c r="N221" s="48" t="s">
        <v>508</v>
      </c>
    </row>
    <row r="222" spans="1:14">
      <c r="A222" t="str">
        <f t="shared" si="3"/>
        <v>Boone County SD, KY</v>
      </c>
      <c r="B222" t="s">
        <v>57</v>
      </c>
      <c r="D222" t="s">
        <v>209</v>
      </c>
      <c r="E222" t="s">
        <v>210</v>
      </c>
      <c r="F222" t="s">
        <v>209</v>
      </c>
      <c r="G222" t="s">
        <v>210</v>
      </c>
      <c r="H222" t="s">
        <v>515</v>
      </c>
      <c r="I222" t="s">
        <v>516</v>
      </c>
      <c r="J222" t="s">
        <v>517</v>
      </c>
      <c r="K222" t="s">
        <v>476</v>
      </c>
      <c r="L222" t="s">
        <v>63</v>
      </c>
      <c r="M222" t="s">
        <v>477</v>
      </c>
      <c r="N222" s="48" t="s">
        <v>518</v>
      </c>
    </row>
    <row r="223" spans="1:14">
      <c r="A223" t="str">
        <f t="shared" si="3"/>
        <v>Boone County SD, KY</v>
      </c>
      <c r="B223" t="s">
        <v>57</v>
      </c>
      <c r="D223" s="15" t="s">
        <v>209</v>
      </c>
      <c r="E223" s="15" t="s">
        <v>210</v>
      </c>
      <c r="F223" s="15" t="s">
        <v>209</v>
      </c>
      <c r="G223" s="15" t="s">
        <v>210</v>
      </c>
      <c r="H223" s="15" t="s">
        <v>523</v>
      </c>
      <c r="I223" s="15" t="s">
        <v>524</v>
      </c>
      <c r="J223" s="15" t="s">
        <v>525</v>
      </c>
      <c r="K223" s="15" t="s">
        <v>526</v>
      </c>
      <c r="L223" s="15" t="s">
        <v>63</v>
      </c>
      <c r="M223" s="15" t="s">
        <v>527</v>
      </c>
      <c r="N223" s="48" t="s">
        <v>528</v>
      </c>
    </row>
    <row r="224" spans="1:14">
      <c r="A224" t="str">
        <f t="shared" si="3"/>
        <v>Boone County SD, KY</v>
      </c>
      <c r="B224" t="s">
        <v>57</v>
      </c>
      <c r="D224" s="15" t="s">
        <v>209</v>
      </c>
      <c r="E224" s="15" t="s">
        <v>210</v>
      </c>
      <c r="F224" s="15" t="s">
        <v>209</v>
      </c>
      <c r="G224" s="15" t="s">
        <v>210</v>
      </c>
      <c r="H224" s="15" t="s">
        <v>534</v>
      </c>
      <c r="I224" s="15" t="s">
        <v>535</v>
      </c>
      <c r="J224" s="15" t="s">
        <v>536</v>
      </c>
      <c r="K224" s="15" t="s">
        <v>413</v>
      </c>
      <c r="L224" s="15" t="s">
        <v>63</v>
      </c>
      <c r="M224" s="15" t="s">
        <v>414</v>
      </c>
      <c r="N224" s="48" t="s">
        <v>537</v>
      </c>
    </row>
    <row r="225" spans="1:14">
      <c r="A225" t="str">
        <f t="shared" si="3"/>
        <v>Boone County SD, KY</v>
      </c>
      <c r="B225" t="s">
        <v>57</v>
      </c>
      <c r="D225" s="15" t="s">
        <v>209</v>
      </c>
      <c r="E225" s="15" t="s">
        <v>210</v>
      </c>
      <c r="F225" s="15" t="s">
        <v>209</v>
      </c>
      <c r="G225" s="15" t="s">
        <v>210</v>
      </c>
      <c r="H225" s="15" t="s">
        <v>544</v>
      </c>
      <c r="I225" s="15" t="s">
        <v>545</v>
      </c>
      <c r="J225" s="15" t="s">
        <v>546</v>
      </c>
      <c r="K225" s="15" t="s">
        <v>435</v>
      </c>
      <c r="L225" s="15" t="s">
        <v>63</v>
      </c>
      <c r="M225" s="15" t="s">
        <v>436</v>
      </c>
      <c r="N225" s="48" t="s">
        <v>547</v>
      </c>
    </row>
    <row r="226" spans="1:14">
      <c r="A226" t="str">
        <f t="shared" si="3"/>
        <v>Bourbon Co SD, KY</v>
      </c>
      <c r="B226" t="s">
        <v>57</v>
      </c>
      <c r="D226" s="15" t="s">
        <v>218</v>
      </c>
      <c r="E226" s="15" t="s">
        <v>219</v>
      </c>
      <c r="F226" s="15" t="s">
        <v>218</v>
      </c>
      <c r="G226" s="15" t="s">
        <v>219</v>
      </c>
      <c r="H226" s="15" t="s">
        <v>554</v>
      </c>
      <c r="I226" s="15" t="s">
        <v>555</v>
      </c>
      <c r="J226" s="15" t="s">
        <v>556</v>
      </c>
      <c r="K226" s="15" t="s">
        <v>225</v>
      </c>
      <c r="L226" s="15" t="s">
        <v>63</v>
      </c>
      <c r="M226" s="15" t="s">
        <v>226</v>
      </c>
      <c r="N226" s="48" t="s">
        <v>557</v>
      </c>
    </row>
    <row r="227" spans="1:14">
      <c r="A227" t="str">
        <f t="shared" si="3"/>
        <v>Bourbon Co SD, KY</v>
      </c>
      <c r="B227" t="s">
        <v>57</v>
      </c>
      <c r="D227" s="15" t="s">
        <v>218</v>
      </c>
      <c r="E227" s="15" t="s">
        <v>219</v>
      </c>
      <c r="F227" s="15" t="s">
        <v>218</v>
      </c>
      <c r="G227" s="15" t="s">
        <v>219</v>
      </c>
      <c r="H227" s="15" t="s">
        <v>564</v>
      </c>
      <c r="I227" s="15" t="s">
        <v>565</v>
      </c>
      <c r="J227" s="15" t="s">
        <v>566</v>
      </c>
      <c r="K227" s="15" t="s">
        <v>225</v>
      </c>
      <c r="L227" s="15" t="s">
        <v>63</v>
      </c>
      <c r="M227" s="15" t="s">
        <v>226</v>
      </c>
      <c r="N227" s="48" t="s">
        <v>567</v>
      </c>
    </row>
    <row r="228" spans="1:14">
      <c r="A228" t="str">
        <f t="shared" si="3"/>
        <v>Bourbon Co SD, KY</v>
      </c>
      <c r="B228" t="s">
        <v>57</v>
      </c>
      <c r="D228" s="15" t="s">
        <v>218</v>
      </c>
      <c r="E228" s="15" t="s">
        <v>219</v>
      </c>
      <c r="F228" s="15" t="s">
        <v>218</v>
      </c>
      <c r="G228" s="15" t="s">
        <v>219</v>
      </c>
      <c r="H228" s="15" t="s">
        <v>573</v>
      </c>
      <c r="I228" s="15" t="s">
        <v>574</v>
      </c>
      <c r="J228" s="15" t="s">
        <v>575</v>
      </c>
      <c r="K228" s="15" t="s">
        <v>576</v>
      </c>
      <c r="L228" s="15" t="s">
        <v>63</v>
      </c>
      <c r="M228" s="15" t="s">
        <v>577</v>
      </c>
      <c r="N228" s="48" t="e">
        <v>#N/A</v>
      </c>
    </row>
    <row r="229" spans="1:14">
      <c r="A229" t="str">
        <f t="shared" si="3"/>
        <v>Bowling Green ISD, KY</v>
      </c>
      <c r="B229" t="s">
        <v>57</v>
      </c>
      <c r="D229" s="15" t="s">
        <v>228</v>
      </c>
      <c r="E229" s="15" t="s">
        <v>229</v>
      </c>
      <c r="F229" s="15" t="s">
        <v>228</v>
      </c>
      <c r="G229" s="15" t="s">
        <v>229</v>
      </c>
      <c r="H229" s="15" t="s">
        <v>584</v>
      </c>
      <c r="I229" s="15" t="s">
        <v>585</v>
      </c>
      <c r="J229" s="15" t="s">
        <v>586</v>
      </c>
      <c r="K229" s="15" t="s">
        <v>237</v>
      </c>
      <c r="L229" s="15" t="s">
        <v>63</v>
      </c>
      <c r="M229" s="15" t="s">
        <v>238</v>
      </c>
      <c r="N229" s="48" t="s">
        <v>587</v>
      </c>
    </row>
    <row r="230" spans="1:14">
      <c r="A230" t="str">
        <f t="shared" si="3"/>
        <v>Bowling Green ISD, KY</v>
      </c>
      <c r="B230" t="s">
        <v>57</v>
      </c>
      <c r="D230" s="15" t="s">
        <v>228</v>
      </c>
      <c r="E230" s="15" t="s">
        <v>229</v>
      </c>
      <c r="F230" s="15" t="s">
        <v>228</v>
      </c>
      <c r="G230" s="15" t="s">
        <v>229</v>
      </c>
      <c r="H230" s="15" t="s">
        <v>593</v>
      </c>
      <c r="I230" s="15" t="s">
        <v>594</v>
      </c>
      <c r="J230" s="15" t="s">
        <v>595</v>
      </c>
      <c r="K230" s="15" t="s">
        <v>237</v>
      </c>
      <c r="L230" s="15" t="s">
        <v>63</v>
      </c>
      <c r="M230" s="15" t="s">
        <v>238</v>
      </c>
      <c r="N230" s="48" t="s">
        <v>596</v>
      </c>
    </row>
    <row r="231" spans="1:14">
      <c r="A231" t="str">
        <f t="shared" si="3"/>
        <v>Bowling Green ISD, KY</v>
      </c>
      <c r="B231" t="s">
        <v>57</v>
      </c>
      <c r="D231" s="21" t="s">
        <v>228</v>
      </c>
      <c r="E231" t="s">
        <v>229</v>
      </c>
      <c r="F231" s="21" t="s">
        <v>228</v>
      </c>
      <c r="G231" t="s">
        <v>229</v>
      </c>
      <c r="H231" s="15" t="s">
        <v>603</v>
      </c>
      <c r="I231" t="s">
        <v>604</v>
      </c>
      <c r="J231" s="22" t="s">
        <v>605</v>
      </c>
      <c r="K231" t="s">
        <v>237</v>
      </c>
      <c r="L231" t="s">
        <v>63</v>
      </c>
      <c r="M231" s="23" t="s">
        <v>606</v>
      </c>
      <c r="N231" s="48" t="s">
        <v>607</v>
      </c>
    </row>
    <row r="232" spans="1:14">
      <c r="A232" t="str">
        <f t="shared" si="3"/>
        <v>Bowling Green ISD, KY</v>
      </c>
      <c r="B232" t="s">
        <v>57</v>
      </c>
      <c r="D232" s="15" t="s">
        <v>228</v>
      </c>
      <c r="E232" s="15" t="s">
        <v>229</v>
      </c>
      <c r="F232" s="15" t="s">
        <v>228</v>
      </c>
      <c r="G232" s="15" t="s">
        <v>229</v>
      </c>
      <c r="H232" s="15" t="s">
        <v>614</v>
      </c>
      <c r="I232" s="15" t="s">
        <v>615</v>
      </c>
      <c r="J232" s="15" t="s">
        <v>616</v>
      </c>
      <c r="K232" s="15" t="s">
        <v>237</v>
      </c>
      <c r="L232" s="15" t="s">
        <v>63</v>
      </c>
      <c r="M232" s="15" t="s">
        <v>617</v>
      </c>
      <c r="N232" s="48" t="s">
        <v>618</v>
      </c>
    </row>
    <row r="233" spans="1:14">
      <c r="A233" t="str">
        <f t="shared" si="3"/>
        <v>Bowling Green ISD, KY</v>
      </c>
      <c r="B233" t="s">
        <v>57</v>
      </c>
      <c r="D233" s="15" t="s">
        <v>228</v>
      </c>
      <c r="E233" s="15" t="s">
        <v>229</v>
      </c>
      <c r="F233" s="15" t="s">
        <v>228</v>
      </c>
      <c r="G233" s="15" t="s">
        <v>229</v>
      </c>
      <c r="H233" s="15" t="s">
        <v>624</v>
      </c>
      <c r="I233" s="15" t="s">
        <v>625</v>
      </c>
      <c r="J233" s="15" t="s">
        <v>626</v>
      </c>
      <c r="K233" s="15" t="s">
        <v>237</v>
      </c>
      <c r="L233" s="15" t="s">
        <v>63</v>
      </c>
      <c r="M233" s="15" t="s">
        <v>238</v>
      </c>
      <c r="N233" s="48" t="s">
        <v>627</v>
      </c>
    </row>
    <row r="234" spans="1:14">
      <c r="A234" t="str">
        <f t="shared" si="3"/>
        <v>Boyd Co PSD, KY</v>
      </c>
      <c r="B234" t="s">
        <v>57</v>
      </c>
      <c r="D234" s="15" t="s">
        <v>240</v>
      </c>
      <c r="E234" s="15" t="s">
        <v>241</v>
      </c>
      <c r="F234" s="15" t="s">
        <v>240</v>
      </c>
      <c r="G234" s="15" t="s">
        <v>241</v>
      </c>
      <c r="H234" s="15" t="s">
        <v>632</v>
      </c>
      <c r="I234" s="15" t="s">
        <v>633</v>
      </c>
      <c r="J234" s="15" t="s">
        <v>634</v>
      </c>
      <c r="K234" s="15" t="s">
        <v>104</v>
      </c>
      <c r="L234" s="15" t="s">
        <v>63</v>
      </c>
      <c r="M234" s="15" t="s">
        <v>152</v>
      </c>
      <c r="N234" s="48" t="s">
        <v>635</v>
      </c>
    </row>
    <row r="235" spans="1:14">
      <c r="A235" t="str">
        <f t="shared" si="3"/>
        <v>Boyd Co PSD, KY</v>
      </c>
      <c r="B235" t="s">
        <v>57</v>
      </c>
      <c r="D235" s="15" t="s">
        <v>240</v>
      </c>
      <c r="E235" s="15" t="s">
        <v>241</v>
      </c>
      <c r="F235" s="15" t="s">
        <v>240</v>
      </c>
      <c r="G235" s="15" t="s">
        <v>241</v>
      </c>
      <c r="H235" s="15" t="s">
        <v>642</v>
      </c>
      <c r="I235" s="15" t="s">
        <v>643</v>
      </c>
      <c r="J235" s="15" t="s">
        <v>644</v>
      </c>
      <c r="K235" s="15" t="s">
        <v>645</v>
      </c>
      <c r="L235" s="15" t="s">
        <v>63</v>
      </c>
      <c r="M235" s="15" t="s">
        <v>646</v>
      </c>
      <c r="N235" s="48" t="s">
        <v>647</v>
      </c>
    </row>
    <row r="236" spans="1:14">
      <c r="A236" t="str">
        <f t="shared" si="3"/>
        <v>Boyd Co PSD, KY</v>
      </c>
      <c r="B236" t="s">
        <v>57</v>
      </c>
      <c r="D236" s="15" t="s">
        <v>240</v>
      </c>
      <c r="E236" s="15" t="s">
        <v>241</v>
      </c>
      <c r="F236" s="15" t="s">
        <v>240</v>
      </c>
      <c r="G236" s="15" t="s">
        <v>241</v>
      </c>
      <c r="H236" s="15" t="s">
        <v>654</v>
      </c>
      <c r="I236" s="15" t="s">
        <v>655</v>
      </c>
      <c r="J236" s="15" t="s">
        <v>656</v>
      </c>
      <c r="K236" s="15" t="s">
        <v>645</v>
      </c>
      <c r="L236" s="15" t="s">
        <v>63</v>
      </c>
      <c r="M236" s="15" t="s">
        <v>646</v>
      </c>
      <c r="N236" s="48" t="s">
        <v>657</v>
      </c>
    </row>
    <row r="237" spans="1:14">
      <c r="A237" t="str">
        <f t="shared" si="3"/>
        <v>Boyd Co PSD, KY</v>
      </c>
      <c r="B237" t="s">
        <v>57</v>
      </c>
      <c r="D237" s="15" t="s">
        <v>240</v>
      </c>
      <c r="E237" s="15" t="s">
        <v>241</v>
      </c>
      <c r="F237" s="15" t="s">
        <v>240</v>
      </c>
      <c r="G237" s="15" t="s">
        <v>241</v>
      </c>
      <c r="H237" s="15" t="s">
        <v>664</v>
      </c>
      <c r="I237" s="15" t="s">
        <v>665</v>
      </c>
      <c r="J237" s="15" t="s">
        <v>666</v>
      </c>
      <c r="K237" s="15" t="s">
        <v>104</v>
      </c>
      <c r="L237" s="15" t="s">
        <v>63</v>
      </c>
      <c r="M237" s="15" t="s">
        <v>152</v>
      </c>
      <c r="N237" s="48" t="s">
        <v>667</v>
      </c>
    </row>
    <row r="238" spans="1:14">
      <c r="A238" t="str">
        <f t="shared" si="3"/>
        <v>Boyle County SD, KY</v>
      </c>
      <c r="B238" t="s">
        <v>57</v>
      </c>
      <c r="D238" s="15" t="s">
        <v>248</v>
      </c>
      <c r="E238" s="15" t="s">
        <v>249</v>
      </c>
      <c r="F238" s="15" t="s">
        <v>248</v>
      </c>
      <c r="G238" s="15" t="s">
        <v>249</v>
      </c>
      <c r="H238" s="15" t="s">
        <v>674</v>
      </c>
      <c r="I238" s="15" t="s">
        <v>675</v>
      </c>
      <c r="J238" s="15" t="s">
        <v>676</v>
      </c>
      <c r="K238" s="15" t="s">
        <v>677</v>
      </c>
      <c r="L238" s="15" t="s">
        <v>63</v>
      </c>
      <c r="M238" s="15" t="s">
        <v>678</v>
      </c>
      <c r="N238" s="48" t="s">
        <v>679</v>
      </c>
    </row>
    <row r="239" spans="1:14">
      <c r="A239" t="str">
        <f t="shared" si="3"/>
        <v>Boyle County SD, KY</v>
      </c>
      <c r="B239" t="s">
        <v>57</v>
      </c>
      <c r="D239" s="15" t="s">
        <v>248</v>
      </c>
      <c r="E239" s="15" t="s">
        <v>249</v>
      </c>
      <c r="F239" s="15" t="s">
        <v>248</v>
      </c>
      <c r="G239" s="15" t="s">
        <v>249</v>
      </c>
      <c r="H239" s="15" t="s">
        <v>686</v>
      </c>
      <c r="I239" s="15" t="s">
        <v>687</v>
      </c>
      <c r="J239" s="15" t="s">
        <v>688</v>
      </c>
      <c r="K239" s="15" t="s">
        <v>689</v>
      </c>
      <c r="L239" s="15" t="s">
        <v>63</v>
      </c>
      <c r="M239" s="15" t="s">
        <v>690</v>
      </c>
      <c r="N239" s="48" t="s">
        <v>691</v>
      </c>
    </row>
    <row r="240" spans="1:14">
      <c r="A240" t="str">
        <f t="shared" si="3"/>
        <v>Boyle County SD, KY</v>
      </c>
      <c r="B240" t="s">
        <v>57</v>
      </c>
      <c r="D240" s="15" t="s">
        <v>248</v>
      </c>
      <c r="E240" s="15" t="s">
        <v>249</v>
      </c>
      <c r="F240" s="15" t="s">
        <v>248</v>
      </c>
      <c r="G240" s="15" t="s">
        <v>249</v>
      </c>
      <c r="H240" s="15" t="s">
        <v>696</v>
      </c>
      <c r="I240" s="15" t="s">
        <v>697</v>
      </c>
      <c r="J240" s="15" t="s">
        <v>698</v>
      </c>
      <c r="K240" s="15" t="s">
        <v>257</v>
      </c>
      <c r="L240" s="15" t="s">
        <v>63</v>
      </c>
      <c r="M240" s="15" t="s">
        <v>258</v>
      </c>
      <c r="N240" s="48" t="e">
        <v>#N/A</v>
      </c>
    </row>
    <row r="241" spans="1:14">
      <c r="A241" t="str">
        <f t="shared" si="3"/>
        <v>Bracken Co SD, KY</v>
      </c>
      <c r="B241" t="s">
        <v>57</v>
      </c>
      <c r="D241" s="15" t="s">
        <v>260</v>
      </c>
      <c r="E241" s="15" t="s">
        <v>261</v>
      </c>
      <c r="F241" s="15" t="s">
        <v>260</v>
      </c>
      <c r="G241" s="15" t="s">
        <v>261</v>
      </c>
      <c r="H241" s="15" t="s">
        <v>704</v>
      </c>
      <c r="I241" s="15" t="s">
        <v>705</v>
      </c>
      <c r="J241" s="15" t="s">
        <v>706</v>
      </c>
      <c r="K241" s="15" t="s">
        <v>267</v>
      </c>
      <c r="L241" s="15" t="s">
        <v>63</v>
      </c>
      <c r="M241" s="15" t="s">
        <v>268</v>
      </c>
      <c r="N241" s="48" t="s">
        <v>707</v>
      </c>
    </row>
    <row r="242" spans="1:14">
      <c r="A242" t="str">
        <f t="shared" si="3"/>
        <v>Breathitt Co SD, KY</v>
      </c>
      <c r="B242" t="s">
        <v>57</v>
      </c>
      <c r="D242" s="15" t="s">
        <v>270</v>
      </c>
      <c r="E242" s="15" t="s">
        <v>271</v>
      </c>
      <c r="F242" s="15" t="s">
        <v>270</v>
      </c>
      <c r="G242" s="15" t="s">
        <v>271</v>
      </c>
      <c r="H242" s="15"/>
      <c r="I242" s="15" t="s">
        <v>714</v>
      </c>
      <c r="J242" s="15" t="s">
        <v>715</v>
      </c>
      <c r="K242" s="15" t="s">
        <v>277</v>
      </c>
      <c r="L242" s="15" t="s">
        <v>63</v>
      </c>
      <c r="M242" s="15">
        <v>41339</v>
      </c>
      <c r="N242" s="48" t="s">
        <v>716</v>
      </c>
    </row>
    <row r="243" spans="1:14">
      <c r="A243" t="str">
        <f t="shared" si="3"/>
        <v>Breathitt Co SD, KY</v>
      </c>
      <c r="B243" t="s">
        <v>57</v>
      </c>
      <c r="D243" s="15" t="s">
        <v>270</v>
      </c>
      <c r="E243" s="15" t="s">
        <v>271</v>
      </c>
      <c r="F243" s="15" t="s">
        <v>270</v>
      </c>
      <c r="G243" s="15" t="s">
        <v>271</v>
      </c>
      <c r="H243" s="15" t="s">
        <v>723</v>
      </c>
      <c r="I243" s="15" t="s">
        <v>724</v>
      </c>
      <c r="J243" s="15" t="s">
        <v>725</v>
      </c>
      <c r="K243" s="15" t="s">
        <v>726</v>
      </c>
      <c r="L243" s="15" t="s">
        <v>63</v>
      </c>
      <c r="M243" s="15" t="s">
        <v>727</v>
      </c>
      <c r="N243" s="48" t="s">
        <v>728</v>
      </c>
    </row>
    <row r="244" spans="1:14">
      <c r="A244" t="str">
        <f t="shared" si="3"/>
        <v>Breathitt Co SD, KY</v>
      </c>
      <c r="B244" t="s">
        <v>57</v>
      </c>
      <c r="D244" s="15" t="s">
        <v>270</v>
      </c>
      <c r="E244" s="15" t="s">
        <v>271</v>
      </c>
      <c r="F244" s="15" t="s">
        <v>270</v>
      </c>
      <c r="G244" s="15" t="s">
        <v>271</v>
      </c>
      <c r="H244" s="15" t="s">
        <v>735</v>
      </c>
      <c r="I244" s="15" t="s">
        <v>736</v>
      </c>
      <c r="J244" s="15" t="s">
        <v>737</v>
      </c>
      <c r="K244" s="15" t="s">
        <v>738</v>
      </c>
      <c r="L244" s="15" t="s">
        <v>63</v>
      </c>
      <c r="M244" s="15" t="s">
        <v>739</v>
      </c>
      <c r="N244" s="48" t="s">
        <v>740</v>
      </c>
    </row>
    <row r="245" spans="1:14">
      <c r="A245" t="str">
        <f t="shared" si="3"/>
        <v>Breathitt Co SD, KY</v>
      </c>
      <c r="B245" t="s">
        <v>57</v>
      </c>
      <c r="D245" s="15" t="s">
        <v>270</v>
      </c>
      <c r="E245" s="15" t="s">
        <v>271</v>
      </c>
      <c r="F245" s="15" t="s">
        <v>270</v>
      </c>
      <c r="G245" s="15" t="s">
        <v>271</v>
      </c>
      <c r="H245" s="15" t="s">
        <v>747</v>
      </c>
      <c r="I245" s="15" t="s">
        <v>748</v>
      </c>
      <c r="J245" s="15" t="s">
        <v>749</v>
      </c>
      <c r="K245" s="15" t="s">
        <v>277</v>
      </c>
      <c r="L245" s="15" t="s">
        <v>63</v>
      </c>
      <c r="M245" s="15" t="s">
        <v>278</v>
      </c>
      <c r="N245" s="48" t="e">
        <v>#N/A</v>
      </c>
    </row>
    <row r="246" spans="1:14">
      <c r="A246" t="str">
        <f t="shared" si="3"/>
        <v>Breckinridge Co SD, KY</v>
      </c>
      <c r="B246" t="s">
        <v>57</v>
      </c>
      <c r="D246" s="15" t="s">
        <v>280</v>
      </c>
      <c r="E246" s="15" t="s">
        <v>281</v>
      </c>
      <c r="F246" s="15" t="s">
        <v>280</v>
      </c>
      <c r="G246" s="15" t="s">
        <v>281</v>
      </c>
      <c r="H246" s="15" t="s">
        <v>756</v>
      </c>
      <c r="I246" s="15" t="s">
        <v>757</v>
      </c>
      <c r="J246" s="15" t="s">
        <v>758</v>
      </c>
      <c r="K246" s="15" t="s">
        <v>759</v>
      </c>
      <c r="L246" s="15" t="s">
        <v>63</v>
      </c>
      <c r="M246" s="15" t="s">
        <v>760</v>
      </c>
      <c r="N246" s="48" t="s">
        <v>761</v>
      </c>
    </row>
    <row r="247" spans="1:14">
      <c r="A247" t="str">
        <f t="shared" si="3"/>
        <v>Breckinridge Co SD, KY</v>
      </c>
      <c r="B247" t="s">
        <v>57</v>
      </c>
      <c r="D247" s="15" t="s">
        <v>280</v>
      </c>
      <c r="E247" s="15" t="s">
        <v>281</v>
      </c>
      <c r="F247" s="15" t="s">
        <v>280</v>
      </c>
      <c r="G247" s="15" t="s">
        <v>281</v>
      </c>
      <c r="H247" s="15" t="s">
        <v>765</v>
      </c>
      <c r="I247" s="15" t="s">
        <v>766</v>
      </c>
      <c r="J247" s="15" t="s">
        <v>767</v>
      </c>
      <c r="K247" s="15" t="s">
        <v>768</v>
      </c>
      <c r="L247" s="15" t="s">
        <v>63</v>
      </c>
      <c r="M247" s="15" t="s">
        <v>769</v>
      </c>
      <c r="N247" s="48" t="s">
        <v>770</v>
      </c>
    </row>
    <row r="248" spans="1:14">
      <c r="A248" t="str">
        <f t="shared" si="3"/>
        <v>Breckinridge Co SD, KY</v>
      </c>
      <c r="B248" t="s">
        <v>57</v>
      </c>
      <c r="D248" s="15" t="s">
        <v>280</v>
      </c>
      <c r="E248" s="15" t="s">
        <v>281</v>
      </c>
      <c r="F248" s="15" t="s">
        <v>280</v>
      </c>
      <c r="G248" s="15" t="s">
        <v>281</v>
      </c>
      <c r="H248" s="15" t="s">
        <v>777</v>
      </c>
      <c r="I248" s="15" t="s">
        <v>778</v>
      </c>
      <c r="J248" s="15" t="s">
        <v>779</v>
      </c>
      <c r="K248" s="15" t="s">
        <v>287</v>
      </c>
      <c r="L248" s="15" t="s">
        <v>63</v>
      </c>
      <c r="M248" s="15" t="s">
        <v>288</v>
      </c>
      <c r="N248" s="48" t="s">
        <v>780</v>
      </c>
    </row>
    <row r="249" spans="1:14">
      <c r="A249" t="str">
        <f t="shared" si="3"/>
        <v>Breckinridge Co SD, KY</v>
      </c>
      <c r="B249" t="s">
        <v>57</v>
      </c>
      <c r="D249" s="15" t="s">
        <v>280</v>
      </c>
      <c r="E249" s="15" t="s">
        <v>281</v>
      </c>
      <c r="F249" s="15" t="s">
        <v>280</v>
      </c>
      <c r="G249" s="15" t="s">
        <v>281</v>
      </c>
      <c r="H249" s="15" t="s">
        <v>787</v>
      </c>
      <c r="I249" s="15" t="s">
        <v>788</v>
      </c>
      <c r="J249" s="15" t="s">
        <v>789</v>
      </c>
      <c r="K249" s="15" t="s">
        <v>790</v>
      </c>
      <c r="L249" s="15" t="s">
        <v>63</v>
      </c>
      <c r="M249" s="15" t="s">
        <v>791</v>
      </c>
      <c r="N249" s="48" t="s">
        <v>792</v>
      </c>
    </row>
    <row r="250" spans="1:14">
      <c r="A250" t="str">
        <f t="shared" si="3"/>
        <v>Bullitt Co PSD, KY</v>
      </c>
      <c r="B250" t="s">
        <v>57</v>
      </c>
      <c r="D250" s="15" t="s">
        <v>290</v>
      </c>
      <c r="E250" s="15" t="s">
        <v>291</v>
      </c>
      <c r="F250" s="15" t="s">
        <v>290</v>
      </c>
      <c r="G250" s="15" t="s">
        <v>291</v>
      </c>
      <c r="H250" s="15" t="s">
        <v>798</v>
      </c>
      <c r="I250" s="15" t="s">
        <v>799</v>
      </c>
      <c r="J250" s="15" t="s">
        <v>800</v>
      </c>
      <c r="K250" s="15" t="s">
        <v>801</v>
      </c>
      <c r="L250" s="15" t="s">
        <v>63</v>
      </c>
      <c r="M250" s="15" t="s">
        <v>802</v>
      </c>
      <c r="N250" s="48" t="s">
        <v>803</v>
      </c>
    </row>
    <row r="251" spans="1:14">
      <c r="A251" t="str">
        <f t="shared" si="3"/>
        <v>Bullitt Co PSD, KY</v>
      </c>
      <c r="B251" t="s">
        <v>57</v>
      </c>
      <c r="D251" s="15" t="s">
        <v>290</v>
      </c>
      <c r="E251" s="15" t="s">
        <v>291</v>
      </c>
      <c r="F251" s="15" t="s">
        <v>290</v>
      </c>
      <c r="G251" s="15" t="s">
        <v>291</v>
      </c>
      <c r="H251" s="15" t="s">
        <v>809</v>
      </c>
      <c r="I251" s="15" t="s">
        <v>810</v>
      </c>
      <c r="J251" s="15" t="s">
        <v>811</v>
      </c>
      <c r="K251" s="15" t="s">
        <v>298</v>
      </c>
      <c r="L251" s="15" t="s">
        <v>63</v>
      </c>
      <c r="M251" s="15" t="s">
        <v>299</v>
      </c>
      <c r="N251" s="48" t="s">
        <v>812</v>
      </c>
    </row>
    <row r="252" spans="1:14">
      <c r="A252" t="str">
        <f t="shared" si="3"/>
        <v>Bullitt Co PSD, KY</v>
      </c>
      <c r="B252" t="s">
        <v>57</v>
      </c>
      <c r="D252" s="15" t="s">
        <v>290</v>
      </c>
      <c r="E252" s="15" t="s">
        <v>291</v>
      </c>
      <c r="F252" s="15" t="s">
        <v>290</v>
      </c>
      <c r="G252" s="15" t="s">
        <v>291</v>
      </c>
      <c r="H252" s="15" t="s">
        <v>819</v>
      </c>
      <c r="I252" s="15" t="s">
        <v>283</v>
      </c>
      <c r="J252" s="15" t="s">
        <v>820</v>
      </c>
      <c r="K252" s="15" t="s">
        <v>821</v>
      </c>
      <c r="L252" s="15" t="s">
        <v>63</v>
      </c>
      <c r="M252" s="15" t="s">
        <v>822</v>
      </c>
      <c r="N252" s="48" t="s">
        <v>823</v>
      </c>
    </row>
    <row r="253" spans="1:14">
      <c r="A253" t="str">
        <f t="shared" si="3"/>
        <v>Bullitt Co PSD, KY</v>
      </c>
      <c r="B253" t="s">
        <v>57</v>
      </c>
      <c r="D253" s="15" t="s">
        <v>290</v>
      </c>
      <c r="E253" s="15" t="s">
        <v>291</v>
      </c>
      <c r="F253" s="15" t="s">
        <v>290</v>
      </c>
      <c r="G253" s="15" t="s">
        <v>291</v>
      </c>
      <c r="H253" s="15" t="s">
        <v>830</v>
      </c>
      <c r="I253" s="15" t="s">
        <v>831</v>
      </c>
      <c r="J253" s="15" t="s">
        <v>832</v>
      </c>
      <c r="K253" s="15" t="s">
        <v>298</v>
      </c>
      <c r="L253" s="15" t="s">
        <v>63</v>
      </c>
      <c r="M253" s="15" t="s">
        <v>299</v>
      </c>
      <c r="N253" s="48" t="s">
        <v>833</v>
      </c>
    </row>
    <row r="254" spans="1:14">
      <c r="A254" t="str">
        <f t="shared" si="3"/>
        <v>Bullitt Co PSD, KY</v>
      </c>
      <c r="B254" t="s">
        <v>57</v>
      </c>
      <c r="D254" s="15" t="s">
        <v>290</v>
      </c>
      <c r="E254" s="15" t="s">
        <v>291</v>
      </c>
      <c r="F254" s="15" t="s">
        <v>290</v>
      </c>
      <c r="G254" s="15" t="s">
        <v>291</v>
      </c>
      <c r="H254" s="15" t="s">
        <v>838</v>
      </c>
      <c r="I254" s="15" t="s">
        <v>839</v>
      </c>
      <c r="J254" s="15" t="s">
        <v>840</v>
      </c>
      <c r="K254" s="15" t="s">
        <v>841</v>
      </c>
      <c r="L254" s="15" t="s">
        <v>63</v>
      </c>
      <c r="M254" s="15" t="s">
        <v>842</v>
      </c>
      <c r="N254" s="48" t="s">
        <v>843</v>
      </c>
    </row>
    <row r="255" spans="1:14">
      <c r="A255" t="str">
        <f t="shared" si="3"/>
        <v>Bullitt Co PSD, KY</v>
      </c>
      <c r="B255" t="s">
        <v>57</v>
      </c>
      <c r="D255" s="15" t="s">
        <v>290</v>
      </c>
      <c r="E255" s="15" t="s">
        <v>291</v>
      </c>
      <c r="F255" s="15" t="s">
        <v>290</v>
      </c>
      <c r="G255" s="15" t="s">
        <v>291</v>
      </c>
      <c r="H255" s="15" t="s">
        <v>850</v>
      </c>
      <c r="I255" s="15" t="s">
        <v>851</v>
      </c>
      <c r="J255" s="15" t="s">
        <v>852</v>
      </c>
      <c r="K255" s="15" t="s">
        <v>853</v>
      </c>
      <c r="L255" s="15" t="s">
        <v>63</v>
      </c>
      <c r="M255" s="15" t="s">
        <v>854</v>
      </c>
      <c r="N255" s="48" t="s">
        <v>855</v>
      </c>
    </row>
    <row r="256" spans="1:14">
      <c r="A256" t="str">
        <f t="shared" si="3"/>
        <v>Bullitt Co PSD, KY</v>
      </c>
      <c r="B256" t="s">
        <v>57</v>
      </c>
      <c r="D256" s="15" t="s">
        <v>290</v>
      </c>
      <c r="E256" s="15" t="s">
        <v>291</v>
      </c>
      <c r="F256" s="15" t="s">
        <v>290</v>
      </c>
      <c r="G256" s="15" t="s">
        <v>291</v>
      </c>
      <c r="H256" s="15" t="s">
        <v>860</v>
      </c>
      <c r="I256" s="15" t="s">
        <v>861</v>
      </c>
      <c r="J256" s="15" t="s">
        <v>862</v>
      </c>
      <c r="K256" s="15" t="s">
        <v>821</v>
      </c>
      <c r="L256" s="15" t="s">
        <v>63</v>
      </c>
      <c r="M256" s="15" t="s">
        <v>822</v>
      </c>
      <c r="N256" s="48" t="s">
        <v>863</v>
      </c>
    </row>
    <row r="257" spans="1:14">
      <c r="A257" t="str">
        <f t="shared" si="3"/>
        <v>Bullitt Co PSD, KY</v>
      </c>
      <c r="B257" t="s">
        <v>57</v>
      </c>
      <c r="D257" s="15" t="s">
        <v>290</v>
      </c>
      <c r="E257" s="15" t="s">
        <v>291</v>
      </c>
      <c r="F257" s="15" t="s">
        <v>290</v>
      </c>
      <c r="G257" s="15" t="s">
        <v>291</v>
      </c>
      <c r="H257" s="15" t="s">
        <v>870</v>
      </c>
      <c r="I257" s="15" t="s">
        <v>871</v>
      </c>
      <c r="J257" s="26" t="s">
        <v>872</v>
      </c>
      <c r="K257" s="15" t="s">
        <v>873</v>
      </c>
      <c r="L257" s="15" t="s">
        <v>63</v>
      </c>
      <c r="M257" s="15" t="s">
        <v>874</v>
      </c>
      <c r="N257" s="48" t="s">
        <v>875</v>
      </c>
    </row>
    <row r="258" spans="1:14">
      <c r="A258" t="str">
        <f t="shared" ref="A258:A321" si="4">E258&amp;", KY"</f>
        <v>Bullitt Co PSD, KY</v>
      </c>
      <c r="B258" t="s">
        <v>57</v>
      </c>
      <c r="D258" s="15" t="s">
        <v>290</v>
      </c>
      <c r="E258" s="15" t="s">
        <v>291</v>
      </c>
      <c r="F258" s="15" t="s">
        <v>290</v>
      </c>
      <c r="G258" s="15" t="s">
        <v>291</v>
      </c>
      <c r="H258" s="15" t="s">
        <v>882</v>
      </c>
      <c r="I258" s="15" t="s">
        <v>883</v>
      </c>
      <c r="J258" s="15" t="s">
        <v>884</v>
      </c>
      <c r="K258" s="15" t="s">
        <v>821</v>
      </c>
      <c r="L258" s="15" t="s">
        <v>63</v>
      </c>
      <c r="M258" s="15" t="s">
        <v>822</v>
      </c>
      <c r="N258" s="48" t="s">
        <v>885</v>
      </c>
    </row>
    <row r="259" spans="1:14">
      <c r="A259" t="str">
        <f t="shared" si="4"/>
        <v>Bullitt Co PSD, KY</v>
      </c>
      <c r="B259" t="s">
        <v>57</v>
      </c>
      <c r="D259" s="21" t="s">
        <v>290</v>
      </c>
      <c r="E259" t="s">
        <v>291</v>
      </c>
      <c r="F259" s="21" t="s">
        <v>290</v>
      </c>
      <c r="G259" t="s">
        <v>291</v>
      </c>
      <c r="H259" s="24" t="s">
        <v>892</v>
      </c>
      <c r="I259" t="s">
        <v>893</v>
      </c>
      <c r="J259" t="s">
        <v>894</v>
      </c>
      <c r="K259" t="s">
        <v>853</v>
      </c>
      <c r="L259" t="s">
        <v>63</v>
      </c>
      <c r="M259" s="21" t="s">
        <v>854</v>
      </c>
      <c r="N259" s="48" t="s">
        <v>895</v>
      </c>
    </row>
    <row r="260" spans="1:14">
      <c r="A260" t="str">
        <f t="shared" si="4"/>
        <v>Bullitt Co PSD, KY</v>
      </c>
      <c r="B260" t="s">
        <v>57</v>
      </c>
      <c r="D260" s="15" t="s">
        <v>290</v>
      </c>
      <c r="E260" s="15" t="s">
        <v>291</v>
      </c>
      <c r="F260" s="15" t="s">
        <v>290</v>
      </c>
      <c r="G260" s="15" t="s">
        <v>291</v>
      </c>
      <c r="H260" s="15" t="s">
        <v>902</v>
      </c>
      <c r="I260" s="15" t="s">
        <v>903</v>
      </c>
      <c r="J260" s="15" t="s">
        <v>904</v>
      </c>
      <c r="K260" s="15" t="s">
        <v>821</v>
      </c>
      <c r="L260" s="15" t="s">
        <v>63</v>
      </c>
      <c r="M260" s="15" t="s">
        <v>822</v>
      </c>
      <c r="N260" s="48" t="s">
        <v>905</v>
      </c>
    </row>
    <row r="261" spans="1:14">
      <c r="A261" t="str">
        <f t="shared" si="4"/>
        <v>Bullitt Co PSD, KY</v>
      </c>
      <c r="B261" t="s">
        <v>57</v>
      </c>
      <c r="D261" s="15" t="s">
        <v>290</v>
      </c>
      <c r="E261" s="15" t="s">
        <v>291</v>
      </c>
      <c r="F261" s="15" t="s">
        <v>290</v>
      </c>
      <c r="G261" s="15" t="s">
        <v>291</v>
      </c>
      <c r="H261" s="15" t="s">
        <v>912</v>
      </c>
      <c r="I261" s="15" t="s">
        <v>913</v>
      </c>
      <c r="J261" s="15" t="s">
        <v>914</v>
      </c>
      <c r="K261" s="15" t="s">
        <v>298</v>
      </c>
      <c r="L261" s="15" t="s">
        <v>63</v>
      </c>
      <c r="M261" s="15" t="s">
        <v>299</v>
      </c>
      <c r="N261" s="48" t="s">
        <v>915</v>
      </c>
    </row>
    <row r="262" spans="1:14">
      <c r="A262" t="str">
        <f t="shared" si="4"/>
        <v>Bullitt Co PSD, KY</v>
      </c>
      <c r="B262" t="s">
        <v>57</v>
      </c>
      <c r="D262" s="15" t="s">
        <v>290</v>
      </c>
      <c r="E262" s="15" t="s">
        <v>291</v>
      </c>
      <c r="F262" s="15" t="s">
        <v>290</v>
      </c>
      <c r="G262" s="15" t="s">
        <v>291</v>
      </c>
      <c r="H262" s="15" t="s">
        <v>922</v>
      </c>
      <c r="I262" s="15" t="s">
        <v>923</v>
      </c>
      <c r="J262" s="15" t="s">
        <v>924</v>
      </c>
      <c r="K262" s="15" t="s">
        <v>298</v>
      </c>
      <c r="L262" s="15" t="s">
        <v>63</v>
      </c>
      <c r="M262" s="15" t="s">
        <v>299</v>
      </c>
      <c r="N262" s="48" t="s">
        <v>925</v>
      </c>
    </row>
    <row r="263" spans="1:14">
      <c r="A263" t="str">
        <f t="shared" si="4"/>
        <v>Burgin ISD, KY</v>
      </c>
      <c r="B263" t="s">
        <v>57</v>
      </c>
      <c r="D263" t="s">
        <v>301</v>
      </c>
      <c r="E263" t="s">
        <v>302</v>
      </c>
      <c r="F263" t="s">
        <v>301</v>
      </c>
      <c r="G263" t="s">
        <v>302</v>
      </c>
      <c r="H263" t="s">
        <v>932</v>
      </c>
      <c r="I263" t="s">
        <v>933</v>
      </c>
      <c r="J263" t="s">
        <v>934</v>
      </c>
      <c r="K263" t="s">
        <v>308</v>
      </c>
      <c r="L263" t="s">
        <v>63</v>
      </c>
      <c r="M263" t="s">
        <v>309</v>
      </c>
      <c r="N263" s="48" t="s">
        <v>935</v>
      </c>
    </row>
    <row r="264" spans="1:14">
      <c r="A264" t="str">
        <f t="shared" si="4"/>
        <v>Butler Co SD, KY</v>
      </c>
      <c r="B264" t="s">
        <v>57</v>
      </c>
      <c r="D264" s="15" t="s">
        <v>311</v>
      </c>
      <c r="E264" s="15" t="s">
        <v>312</v>
      </c>
      <c r="F264" s="15" t="s">
        <v>311</v>
      </c>
      <c r="G264" s="15" t="s">
        <v>312</v>
      </c>
      <c r="H264" s="15" t="s">
        <v>942</v>
      </c>
      <c r="I264" s="15" t="s">
        <v>943</v>
      </c>
      <c r="J264" s="15" t="s">
        <v>944</v>
      </c>
      <c r="K264" s="15" t="s">
        <v>318</v>
      </c>
      <c r="L264" s="15" t="s">
        <v>63</v>
      </c>
      <c r="M264" s="15" t="s">
        <v>319</v>
      </c>
      <c r="N264" s="48" t="e">
        <v>#N/A</v>
      </c>
    </row>
    <row r="265" spans="1:14">
      <c r="A265" t="str">
        <f t="shared" si="4"/>
        <v>Butler Co SD, KY</v>
      </c>
      <c r="B265" t="s">
        <v>57</v>
      </c>
      <c r="D265" s="15" t="s">
        <v>311</v>
      </c>
      <c r="E265" s="15" t="s">
        <v>312</v>
      </c>
      <c r="F265" s="15" t="s">
        <v>311</v>
      </c>
      <c r="G265" s="15" t="s">
        <v>312</v>
      </c>
      <c r="H265" s="15" t="s">
        <v>949</v>
      </c>
      <c r="I265" s="15" t="s">
        <v>950</v>
      </c>
      <c r="J265" s="15" t="s">
        <v>951</v>
      </c>
      <c r="K265" s="15" t="s">
        <v>318</v>
      </c>
      <c r="L265" s="15" t="s">
        <v>63</v>
      </c>
      <c r="M265" s="15" t="s">
        <v>319</v>
      </c>
      <c r="N265" s="48" t="s">
        <v>952</v>
      </c>
    </row>
    <row r="266" spans="1:14">
      <c r="A266" t="str">
        <f t="shared" si="4"/>
        <v>Caldwell Co SD, KY</v>
      </c>
      <c r="B266" t="s">
        <v>57</v>
      </c>
      <c r="D266" s="15" t="s">
        <v>321</v>
      </c>
      <c r="E266" s="15" t="s">
        <v>322</v>
      </c>
      <c r="F266" s="15" t="s">
        <v>321</v>
      </c>
      <c r="G266" s="15" t="s">
        <v>322</v>
      </c>
      <c r="H266" s="15" t="s">
        <v>958</v>
      </c>
      <c r="I266" s="15" t="s">
        <v>959</v>
      </c>
      <c r="J266" s="15" t="s">
        <v>960</v>
      </c>
      <c r="K266" s="15" t="s">
        <v>330</v>
      </c>
      <c r="L266" s="15" t="s">
        <v>63</v>
      </c>
      <c r="M266" s="15" t="s">
        <v>331</v>
      </c>
      <c r="N266" s="48" t="s">
        <v>961</v>
      </c>
    </row>
    <row r="267" spans="1:14">
      <c r="A267" t="str">
        <f t="shared" si="4"/>
        <v>Calloway Co SD, KY</v>
      </c>
      <c r="B267" t="s">
        <v>57</v>
      </c>
      <c r="D267" s="15" t="s">
        <v>333</v>
      </c>
      <c r="E267" s="15" t="s">
        <v>334</v>
      </c>
      <c r="F267" s="15" t="s">
        <v>333</v>
      </c>
      <c r="G267" s="15" t="s">
        <v>334</v>
      </c>
      <c r="H267" s="15" t="s">
        <v>967</v>
      </c>
      <c r="I267" s="15" t="s">
        <v>968</v>
      </c>
      <c r="J267" s="15" t="s">
        <v>969</v>
      </c>
      <c r="K267" s="15" t="s">
        <v>341</v>
      </c>
      <c r="L267" s="15" t="s">
        <v>63</v>
      </c>
      <c r="M267" s="15" t="s">
        <v>342</v>
      </c>
      <c r="N267" s="48" t="s">
        <v>970</v>
      </c>
    </row>
    <row r="268" spans="1:14">
      <c r="A268" t="str">
        <f t="shared" si="4"/>
        <v>Calloway Co SD, KY</v>
      </c>
      <c r="B268" t="s">
        <v>57</v>
      </c>
      <c r="D268" t="s">
        <v>333</v>
      </c>
      <c r="E268" t="s">
        <v>334</v>
      </c>
      <c r="F268" t="s">
        <v>333</v>
      </c>
      <c r="G268" t="s">
        <v>334</v>
      </c>
      <c r="H268" t="s">
        <v>977</v>
      </c>
      <c r="I268" t="s">
        <v>978</v>
      </c>
      <c r="J268" t="s">
        <v>979</v>
      </c>
      <c r="K268" t="s">
        <v>341</v>
      </c>
      <c r="L268" t="s">
        <v>63</v>
      </c>
      <c r="M268" t="s">
        <v>342</v>
      </c>
      <c r="N268" s="48" t="s">
        <v>980</v>
      </c>
    </row>
    <row r="269" spans="1:14">
      <c r="A269" t="str">
        <f t="shared" si="4"/>
        <v>Calloway Co SD, KY</v>
      </c>
      <c r="B269" t="s">
        <v>57</v>
      </c>
      <c r="D269" s="15" t="s">
        <v>333</v>
      </c>
      <c r="E269" s="15" t="s">
        <v>334</v>
      </c>
      <c r="F269" s="15" t="s">
        <v>333</v>
      </c>
      <c r="G269" s="15" t="s">
        <v>334</v>
      </c>
      <c r="H269" s="15" t="s">
        <v>987</v>
      </c>
      <c r="I269" s="15" t="s">
        <v>988</v>
      </c>
      <c r="J269" s="15" t="s">
        <v>989</v>
      </c>
      <c r="K269" s="15" t="s">
        <v>341</v>
      </c>
      <c r="L269" s="15" t="s">
        <v>63</v>
      </c>
      <c r="M269" s="15" t="s">
        <v>342</v>
      </c>
      <c r="N269" s="48" t="s">
        <v>990</v>
      </c>
    </row>
    <row r="270" spans="1:14">
      <c r="A270" t="str">
        <f t="shared" si="4"/>
        <v>Campbell Co SD, KY</v>
      </c>
      <c r="B270" t="s">
        <v>57</v>
      </c>
      <c r="D270" s="15" t="s">
        <v>344</v>
      </c>
      <c r="E270" s="15" t="s">
        <v>345</v>
      </c>
      <c r="F270" s="15" t="s">
        <v>344</v>
      </c>
      <c r="G270" s="15" t="s">
        <v>345</v>
      </c>
      <c r="H270" s="15" t="s">
        <v>996</v>
      </c>
      <c r="I270" s="15" t="s">
        <v>997</v>
      </c>
      <c r="J270" s="15" t="s">
        <v>998</v>
      </c>
      <c r="K270" s="15" t="s">
        <v>351</v>
      </c>
      <c r="L270" s="15" t="s">
        <v>63</v>
      </c>
      <c r="M270" s="15" t="s">
        <v>352</v>
      </c>
      <c r="N270" s="48" t="s">
        <v>999</v>
      </c>
    </row>
    <row r="271" spans="1:14">
      <c r="A271" t="str">
        <f t="shared" si="4"/>
        <v>Campbell Co SD, KY</v>
      </c>
      <c r="B271" t="s">
        <v>57</v>
      </c>
      <c r="D271" s="15" t="s">
        <v>344</v>
      </c>
      <c r="E271" s="15" t="s">
        <v>345</v>
      </c>
      <c r="F271" s="15" t="s">
        <v>344</v>
      </c>
      <c r="G271" s="15" t="s">
        <v>345</v>
      </c>
      <c r="H271" s="15" t="s">
        <v>1005</v>
      </c>
      <c r="I271" s="15" t="s">
        <v>283</v>
      </c>
      <c r="J271" s="15" t="s">
        <v>1006</v>
      </c>
      <c r="K271" s="15" t="s">
        <v>1007</v>
      </c>
      <c r="L271" s="15" t="s">
        <v>63</v>
      </c>
      <c r="M271" s="15" t="s">
        <v>1008</v>
      </c>
      <c r="N271" s="48" t="s">
        <v>1009</v>
      </c>
    </row>
    <row r="272" spans="1:14">
      <c r="A272" t="str">
        <f t="shared" si="4"/>
        <v>Campbell Co SD, KY</v>
      </c>
      <c r="B272" t="s">
        <v>57</v>
      </c>
      <c r="D272" s="15" t="s">
        <v>344</v>
      </c>
      <c r="E272" s="15" t="s">
        <v>345</v>
      </c>
      <c r="F272" s="15" t="s">
        <v>344</v>
      </c>
      <c r="G272" s="15" t="s">
        <v>345</v>
      </c>
      <c r="H272" s="15" t="s">
        <v>1013</v>
      </c>
      <c r="I272" s="15" t="s">
        <v>1014</v>
      </c>
      <c r="J272" s="15" t="s">
        <v>1015</v>
      </c>
      <c r="K272" s="15" t="s">
        <v>1007</v>
      </c>
      <c r="L272" s="15" t="s">
        <v>63</v>
      </c>
      <c r="M272" s="15" t="s">
        <v>1008</v>
      </c>
      <c r="N272" s="48" t="s">
        <v>1016</v>
      </c>
    </row>
    <row r="273" spans="1:14">
      <c r="A273" t="str">
        <f t="shared" si="4"/>
        <v>Campbell Co SD, KY</v>
      </c>
      <c r="B273" t="s">
        <v>57</v>
      </c>
      <c r="D273" s="15" t="s">
        <v>344</v>
      </c>
      <c r="E273" s="15" t="s">
        <v>345</v>
      </c>
      <c r="F273" s="15" t="s">
        <v>344</v>
      </c>
      <c r="G273" s="15" t="s">
        <v>345</v>
      </c>
      <c r="H273" s="15" t="s">
        <v>1022</v>
      </c>
      <c r="I273" s="15" t="s">
        <v>1023</v>
      </c>
      <c r="J273" s="15" t="s">
        <v>1024</v>
      </c>
      <c r="K273" s="15" t="s">
        <v>351</v>
      </c>
      <c r="L273" s="15" t="s">
        <v>63</v>
      </c>
      <c r="M273" s="15" t="s">
        <v>352</v>
      </c>
      <c r="N273" s="48" t="e">
        <v>#N/A</v>
      </c>
    </row>
    <row r="274" spans="1:14">
      <c r="A274" t="str">
        <f t="shared" si="4"/>
        <v>Campbell Co SD, KY</v>
      </c>
      <c r="B274" t="s">
        <v>57</v>
      </c>
      <c r="D274" s="15" t="s">
        <v>344</v>
      </c>
      <c r="E274" s="15" t="s">
        <v>345</v>
      </c>
      <c r="F274" s="15" t="s">
        <v>344</v>
      </c>
      <c r="G274" s="15" t="s">
        <v>345</v>
      </c>
      <c r="H274" s="15" t="s">
        <v>1029</v>
      </c>
      <c r="I274" s="15" t="s">
        <v>1030</v>
      </c>
      <c r="J274" s="15" t="s">
        <v>1031</v>
      </c>
      <c r="K274" s="15" t="s">
        <v>351</v>
      </c>
      <c r="L274" s="15" t="s">
        <v>63</v>
      </c>
      <c r="M274" s="15" t="s">
        <v>352</v>
      </c>
      <c r="N274" s="48" t="s">
        <v>1032</v>
      </c>
    </row>
    <row r="275" spans="1:14">
      <c r="A275" t="str">
        <f t="shared" si="4"/>
        <v>Campbellsville ISD, KY</v>
      </c>
      <c r="B275" t="s">
        <v>57</v>
      </c>
      <c r="D275" s="15" t="s">
        <v>354</v>
      </c>
      <c r="E275" s="15" t="s">
        <v>355</v>
      </c>
      <c r="F275" s="15" t="s">
        <v>354</v>
      </c>
      <c r="G275" s="15" t="s">
        <v>355</v>
      </c>
      <c r="H275" s="15" t="s">
        <v>1038</v>
      </c>
      <c r="I275" s="15" t="s">
        <v>1039</v>
      </c>
      <c r="J275" s="15" t="s">
        <v>1040</v>
      </c>
      <c r="K275" s="15" t="s">
        <v>363</v>
      </c>
      <c r="L275" s="15" t="s">
        <v>63</v>
      </c>
      <c r="M275" s="15" t="s">
        <v>364</v>
      </c>
      <c r="N275" s="48" t="s">
        <v>1041</v>
      </c>
    </row>
    <row r="276" spans="1:14">
      <c r="A276" t="str">
        <f t="shared" si="4"/>
        <v>Carlisle Co SD, KY</v>
      </c>
      <c r="B276" t="s">
        <v>57</v>
      </c>
      <c r="D276" t="s">
        <v>366</v>
      </c>
      <c r="E276" t="s">
        <v>367</v>
      </c>
      <c r="F276" t="s">
        <v>366</v>
      </c>
      <c r="G276" t="s">
        <v>367</v>
      </c>
      <c r="H276" t="s">
        <v>1048</v>
      </c>
      <c r="I276" t="s">
        <v>1049</v>
      </c>
      <c r="J276" t="s">
        <v>374</v>
      </c>
      <c r="K276" t="s">
        <v>375</v>
      </c>
      <c r="L276" t="s">
        <v>63</v>
      </c>
      <c r="M276" t="s">
        <v>376</v>
      </c>
      <c r="N276" s="48" t="s">
        <v>1050</v>
      </c>
    </row>
    <row r="277" spans="1:14">
      <c r="A277" t="str">
        <f t="shared" si="4"/>
        <v>Carroll Co SD, KY</v>
      </c>
      <c r="B277" t="s">
        <v>57</v>
      </c>
      <c r="D277" s="15" t="s">
        <v>378</v>
      </c>
      <c r="E277" s="15" t="s">
        <v>379</v>
      </c>
      <c r="F277" s="15" t="s">
        <v>378</v>
      </c>
      <c r="G277" s="15" t="s">
        <v>379</v>
      </c>
      <c r="H277" s="15" t="s">
        <v>1057</v>
      </c>
      <c r="I277" s="15" t="s">
        <v>1058</v>
      </c>
      <c r="J277" s="15" t="s">
        <v>1059</v>
      </c>
      <c r="K277" s="15" t="s">
        <v>385</v>
      </c>
      <c r="L277" s="15" t="s">
        <v>63</v>
      </c>
      <c r="M277" s="15" t="s">
        <v>386</v>
      </c>
      <c r="N277" s="48" t="s">
        <v>1060</v>
      </c>
    </row>
    <row r="278" spans="1:14">
      <c r="A278" t="str">
        <f t="shared" si="4"/>
        <v>Carter Co SD, KY</v>
      </c>
      <c r="B278" t="s">
        <v>57</v>
      </c>
      <c r="D278" t="s">
        <v>388</v>
      </c>
      <c r="E278" t="s">
        <v>389</v>
      </c>
      <c r="F278" t="s">
        <v>388</v>
      </c>
      <c r="G278" t="s">
        <v>389</v>
      </c>
      <c r="H278" t="s">
        <v>1066</v>
      </c>
      <c r="I278" t="s">
        <v>1067</v>
      </c>
      <c r="J278" t="s">
        <v>1068</v>
      </c>
      <c r="K278" t="s">
        <v>395</v>
      </c>
      <c r="L278" t="s">
        <v>63</v>
      </c>
      <c r="M278" t="s">
        <v>396</v>
      </c>
      <c r="N278" s="48" t="s">
        <v>1069</v>
      </c>
    </row>
    <row r="279" spans="1:14">
      <c r="A279" t="str">
        <f t="shared" si="4"/>
        <v>Carter Co SD, KY</v>
      </c>
      <c r="B279" t="s">
        <v>57</v>
      </c>
      <c r="D279" s="15" t="s">
        <v>388</v>
      </c>
      <c r="E279" s="15" t="s">
        <v>389</v>
      </c>
      <c r="F279" s="15" t="s">
        <v>388</v>
      </c>
      <c r="G279" s="15" t="s">
        <v>389</v>
      </c>
      <c r="H279" s="15" t="s">
        <v>1075</v>
      </c>
      <c r="I279" s="15" t="s">
        <v>1076</v>
      </c>
      <c r="J279" s="15" t="s">
        <v>1077</v>
      </c>
      <c r="K279" s="15" t="s">
        <v>395</v>
      </c>
      <c r="L279" s="15" t="s">
        <v>63</v>
      </c>
      <c r="M279" s="15" t="s">
        <v>396</v>
      </c>
      <c r="N279" s="48" t="s">
        <v>1078</v>
      </c>
    </row>
    <row r="280" spans="1:14">
      <c r="A280" t="str">
        <f t="shared" si="4"/>
        <v>Carter Co SD, KY</v>
      </c>
      <c r="B280" t="s">
        <v>57</v>
      </c>
      <c r="D280" s="15" t="s">
        <v>388</v>
      </c>
      <c r="E280" s="15" t="s">
        <v>389</v>
      </c>
      <c r="F280" s="15" t="s">
        <v>388</v>
      </c>
      <c r="G280" s="15" t="s">
        <v>389</v>
      </c>
      <c r="H280" s="15" t="s">
        <v>1084</v>
      </c>
      <c r="I280" s="15" t="s">
        <v>1085</v>
      </c>
      <c r="J280" s="15" t="s">
        <v>1086</v>
      </c>
      <c r="K280" s="15" t="s">
        <v>1087</v>
      </c>
      <c r="L280" s="15" t="s">
        <v>63</v>
      </c>
      <c r="M280" s="15" t="s">
        <v>1088</v>
      </c>
      <c r="N280" s="49" t="e">
        <v>#N/A</v>
      </c>
    </row>
    <row r="281" spans="1:14">
      <c r="A281" t="str">
        <f t="shared" si="4"/>
        <v>Carter Co SD, KY</v>
      </c>
      <c r="B281" t="s">
        <v>57</v>
      </c>
      <c r="D281" s="15" t="s">
        <v>388</v>
      </c>
      <c r="E281" s="15" t="s">
        <v>389</v>
      </c>
      <c r="F281" s="15" t="s">
        <v>388</v>
      </c>
      <c r="G281" s="15" t="s">
        <v>389</v>
      </c>
      <c r="H281" s="15" t="s">
        <v>1094</v>
      </c>
      <c r="I281" s="15" t="s">
        <v>1095</v>
      </c>
      <c r="J281" s="15" t="s">
        <v>1096</v>
      </c>
      <c r="K281" s="15" t="s">
        <v>395</v>
      </c>
      <c r="L281" s="15" t="s">
        <v>63</v>
      </c>
      <c r="M281" s="15" t="s">
        <v>396</v>
      </c>
      <c r="N281" s="48" t="s">
        <v>1097</v>
      </c>
    </row>
    <row r="282" spans="1:14">
      <c r="A282" t="str">
        <f t="shared" si="4"/>
        <v>Carter Co SD, KY</v>
      </c>
      <c r="B282" t="s">
        <v>57</v>
      </c>
      <c r="D282" s="15" t="s">
        <v>388</v>
      </c>
      <c r="E282" s="15" t="s">
        <v>389</v>
      </c>
      <c r="F282" s="15" t="s">
        <v>388</v>
      </c>
      <c r="G282" s="15" t="s">
        <v>389</v>
      </c>
      <c r="H282" s="15" t="s">
        <v>1104</v>
      </c>
      <c r="I282" s="15" t="s">
        <v>1105</v>
      </c>
      <c r="J282" s="15" t="s">
        <v>1106</v>
      </c>
      <c r="K282" s="15" t="s">
        <v>1107</v>
      </c>
      <c r="L282" s="15" t="s">
        <v>63</v>
      </c>
      <c r="M282" s="15" t="s">
        <v>1108</v>
      </c>
      <c r="N282" s="48" t="s">
        <v>1109</v>
      </c>
    </row>
    <row r="283" spans="1:14">
      <c r="A283" t="str">
        <f t="shared" si="4"/>
        <v>Carter Co SD, KY</v>
      </c>
      <c r="B283" t="s">
        <v>57</v>
      </c>
      <c r="D283" t="s">
        <v>388</v>
      </c>
      <c r="E283" t="s">
        <v>389</v>
      </c>
      <c r="F283" t="s">
        <v>388</v>
      </c>
      <c r="G283" t="s">
        <v>389</v>
      </c>
      <c r="H283" t="s">
        <v>1116</v>
      </c>
      <c r="I283" t="s">
        <v>1117</v>
      </c>
      <c r="J283" t="s">
        <v>1118</v>
      </c>
      <c r="K283" t="s">
        <v>1087</v>
      </c>
      <c r="L283" t="s">
        <v>63</v>
      </c>
      <c r="M283" t="s">
        <v>1088</v>
      </c>
      <c r="N283" s="48" t="s">
        <v>1119</v>
      </c>
    </row>
    <row r="284" spans="1:14">
      <c r="A284" t="str">
        <f t="shared" si="4"/>
        <v>Casey Co SD, KY</v>
      </c>
      <c r="B284" t="s">
        <v>57</v>
      </c>
      <c r="D284" s="15" t="s">
        <v>398</v>
      </c>
      <c r="E284" s="15" t="s">
        <v>399</v>
      </c>
      <c r="F284" s="15" t="s">
        <v>398</v>
      </c>
      <c r="G284" s="15" t="s">
        <v>399</v>
      </c>
      <c r="H284" s="15" t="s">
        <v>1125</v>
      </c>
      <c r="I284" s="15" t="s">
        <v>1126</v>
      </c>
      <c r="J284" s="15" t="s">
        <v>1127</v>
      </c>
      <c r="K284" s="15" t="s">
        <v>405</v>
      </c>
      <c r="L284" s="15" t="s">
        <v>63</v>
      </c>
      <c r="M284" s="15" t="s">
        <v>406</v>
      </c>
      <c r="N284" s="48" t="s">
        <v>1128</v>
      </c>
    </row>
    <row r="285" spans="1:14">
      <c r="A285" t="str">
        <f t="shared" si="4"/>
        <v>Casey Co SD, KY</v>
      </c>
      <c r="B285" t="s">
        <v>57</v>
      </c>
      <c r="D285" s="15" t="s">
        <v>398</v>
      </c>
      <c r="E285" s="15" t="s">
        <v>399</v>
      </c>
      <c r="F285" s="15" t="s">
        <v>398</v>
      </c>
      <c r="G285" s="15" t="s">
        <v>399</v>
      </c>
      <c r="H285" s="15" t="s">
        <v>1135</v>
      </c>
      <c r="I285" s="15" t="s">
        <v>1136</v>
      </c>
      <c r="J285" s="15" t="s">
        <v>1137</v>
      </c>
      <c r="K285" s="15" t="s">
        <v>405</v>
      </c>
      <c r="L285" s="15" t="s">
        <v>63</v>
      </c>
      <c r="M285" s="15" t="s">
        <v>406</v>
      </c>
      <c r="N285" s="48" t="s">
        <v>1138</v>
      </c>
    </row>
    <row r="286" spans="1:14">
      <c r="A286" t="str">
        <f t="shared" si="4"/>
        <v>Casey Co SD, KY</v>
      </c>
      <c r="B286" t="s">
        <v>57</v>
      </c>
      <c r="D286" s="15" t="s">
        <v>398</v>
      </c>
      <c r="E286" s="15" t="s">
        <v>399</v>
      </c>
      <c r="F286" s="15" t="s">
        <v>398</v>
      </c>
      <c r="G286" s="15" t="s">
        <v>399</v>
      </c>
      <c r="H286" s="15" t="s">
        <v>1145</v>
      </c>
      <c r="I286" s="15" t="s">
        <v>1146</v>
      </c>
      <c r="J286" s="15" t="s">
        <v>1147</v>
      </c>
      <c r="K286" s="15" t="s">
        <v>405</v>
      </c>
      <c r="L286" s="15" t="s">
        <v>63</v>
      </c>
      <c r="M286" s="15" t="s">
        <v>406</v>
      </c>
      <c r="N286" s="48" t="s">
        <v>1148</v>
      </c>
    </row>
    <row r="287" spans="1:14">
      <c r="A287" t="str">
        <f t="shared" si="4"/>
        <v>Caverna Independent SD, KY</v>
      </c>
      <c r="B287" t="s">
        <v>57</v>
      </c>
      <c r="D287" t="s">
        <v>408</v>
      </c>
      <c r="E287" t="s">
        <v>409</v>
      </c>
      <c r="F287" t="s">
        <v>408</v>
      </c>
      <c r="G287" t="s">
        <v>409</v>
      </c>
      <c r="H287" t="s">
        <v>1154</v>
      </c>
      <c r="I287" t="s">
        <v>1155</v>
      </c>
      <c r="J287" t="s">
        <v>1156</v>
      </c>
      <c r="K287" t="s">
        <v>417</v>
      </c>
      <c r="L287" t="s">
        <v>63</v>
      </c>
      <c r="M287" t="s">
        <v>418</v>
      </c>
      <c r="N287" s="49" t="s">
        <v>1157</v>
      </c>
    </row>
    <row r="288" spans="1:14">
      <c r="A288" t="str">
        <f t="shared" si="4"/>
        <v>Christian Co PSD, KY</v>
      </c>
      <c r="B288" t="s">
        <v>57</v>
      </c>
      <c r="D288" s="15" t="s">
        <v>420</v>
      </c>
      <c r="E288" s="15" t="s">
        <v>421</v>
      </c>
      <c r="F288" s="15" t="s">
        <v>420</v>
      </c>
      <c r="G288" s="15" t="s">
        <v>421</v>
      </c>
      <c r="H288" s="15" t="s">
        <v>1163</v>
      </c>
      <c r="I288" s="15" t="s">
        <v>1164</v>
      </c>
      <c r="J288" s="15" t="s">
        <v>426</v>
      </c>
      <c r="K288" s="15" t="s">
        <v>427</v>
      </c>
      <c r="L288" s="15" t="s">
        <v>63</v>
      </c>
      <c r="M288" s="15" t="s">
        <v>428</v>
      </c>
      <c r="N288" s="49" t="e">
        <v>#N/A</v>
      </c>
    </row>
    <row r="289" spans="1:14">
      <c r="A289" t="str">
        <f t="shared" si="4"/>
        <v>Christian Co PSD, KY</v>
      </c>
      <c r="B289" t="s">
        <v>57</v>
      </c>
      <c r="D289" t="s">
        <v>420</v>
      </c>
      <c r="E289" t="s">
        <v>421</v>
      </c>
      <c r="F289" t="s">
        <v>420</v>
      </c>
      <c r="G289" t="s">
        <v>421</v>
      </c>
      <c r="H289" t="s">
        <v>1171</v>
      </c>
      <c r="I289" t="s">
        <v>1172</v>
      </c>
      <c r="J289" t="s">
        <v>1173</v>
      </c>
      <c r="K289" t="s">
        <v>1174</v>
      </c>
      <c r="L289" t="s">
        <v>63</v>
      </c>
      <c r="M289" t="s">
        <v>1175</v>
      </c>
      <c r="N289" s="48" t="s">
        <v>1176</v>
      </c>
    </row>
    <row r="290" spans="1:14">
      <c r="A290" t="str">
        <f t="shared" si="4"/>
        <v>Christian Co PSD, KY</v>
      </c>
      <c r="B290" t="s">
        <v>57</v>
      </c>
      <c r="D290" s="15" t="s">
        <v>420</v>
      </c>
      <c r="E290" s="15" t="s">
        <v>421</v>
      </c>
      <c r="F290" s="15" t="s">
        <v>420</v>
      </c>
      <c r="G290" s="15" t="s">
        <v>421</v>
      </c>
      <c r="H290" s="15" t="s">
        <v>1183</v>
      </c>
      <c r="I290" s="15" t="s">
        <v>831</v>
      </c>
      <c r="J290" s="15" t="s">
        <v>1184</v>
      </c>
      <c r="K290" s="15" t="s">
        <v>427</v>
      </c>
      <c r="L290" s="15" t="s">
        <v>63</v>
      </c>
      <c r="M290" s="15" t="s">
        <v>428</v>
      </c>
      <c r="N290" s="48" t="s">
        <v>1185</v>
      </c>
    </row>
    <row r="291" spans="1:14">
      <c r="A291" t="str">
        <f t="shared" si="4"/>
        <v>Christian Co PSD, KY</v>
      </c>
      <c r="B291" t="s">
        <v>57</v>
      </c>
      <c r="D291" t="s">
        <v>420</v>
      </c>
      <c r="E291" t="s">
        <v>421</v>
      </c>
      <c r="F291" t="s">
        <v>420</v>
      </c>
      <c r="G291" t="s">
        <v>421</v>
      </c>
      <c r="H291" t="s">
        <v>1191</v>
      </c>
      <c r="I291" t="s">
        <v>1192</v>
      </c>
      <c r="J291" t="s">
        <v>1193</v>
      </c>
      <c r="K291" t="s">
        <v>427</v>
      </c>
      <c r="L291" t="s">
        <v>63</v>
      </c>
      <c r="M291" t="s">
        <v>428</v>
      </c>
      <c r="N291" s="48" t="s">
        <v>1194</v>
      </c>
    </row>
    <row r="292" spans="1:14">
      <c r="A292" t="str">
        <f t="shared" si="4"/>
        <v>Christian Co PSD, KY</v>
      </c>
      <c r="B292" t="s">
        <v>57</v>
      </c>
      <c r="D292" s="15" t="s">
        <v>420</v>
      </c>
      <c r="E292" s="15" t="s">
        <v>421</v>
      </c>
      <c r="F292" s="15" t="s">
        <v>420</v>
      </c>
      <c r="G292" s="15" t="s">
        <v>421</v>
      </c>
      <c r="H292" s="15" t="s">
        <v>1200</v>
      </c>
      <c r="I292" s="15" t="s">
        <v>1201</v>
      </c>
      <c r="J292" s="15" t="s">
        <v>1202</v>
      </c>
      <c r="K292" s="15" t="s">
        <v>427</v>
      </c>
      <c r="L292" s="15" t="s">
        <v>63</v>
      </c>
      <c r="M292" s="15" t="s">
        <v>428</v>
      </c>
      <c r="N292" s="48" t="s">
        <v>1203</v>
      </c>
    </row>
    <row r="293" spans="1:14">
      <c r="A293" t="str">
        <f t="shared" si="4"/>
        <v>Christian Co PSD, KY</v>
      </c>
      <c r="B293" t="s">
        <v>57</v>
      </c>
      <c r="D293" t="s">
        <v>420</v>
      </c>
      <c r="E293" t="s">
        <v>421</v>
      </c>
      <c r="F293" t="s">
        <v>420</v>
      </c>
      <c r="G293" t="s">
        <v>421</v>
      </c>
      <c r="H293" t="s">
        <v>1208</v>
      </c>
      <c r="I293" t="s">
        <v>1209</v>
      </c>
      <c r="J293" t="s">
        <v>1210</v>
      </c>
      <c r="K293" t="s">
        <v>427</v>
      </c>
      <c r="L293" t="s">
        <v>63</v>
      </c>
      <c r="M293" t="s">
        <v>428</v>
      </c>
      <c r="N293" s="48" t="s">
        <v>1211</v>
      </c>
    </row>
    <row r="294" spans="1:14">
      <c r="A294" t="str">
        <f t="shared" si="4"/>
        <v>Christian Co PSD, KY</v>
      </c>
      <c r="B294" t="s">
        <v>57</v>
      </c>
      <c r="D294" s="15" t="s">
        <v>420</v>
      </c>
      <c r="E294" s="15" t="s">
        <v>421</v>
      </c>
      <c r="F294" s="15" t="s">
        <v>420</v>
      </c>
      <c r="G294" s="15" t="s">
        <v>421</v>
      </c>
      <c r="H294" s="15" t="s">
        <v>1218</v>
      </c>
      <c r="I294" s="15" t="s">
        <v>1219</v>
      </c>
      <c r="J294" s="15" t="s">
        <v>1220</v>
      </c>
      <c r="K294" s="15" t="s">
        <v>1221</v>
      </c>
      <c r="L294" s="15" t="s">
        <v>63</v>
      </c>
      <c r="M294" s="15" t="s">
        <v>1222</v>
      </c>
      <c r="N294" s="48" t="s">
        <v>1223</v>
      </c>
    </row>
    <row r="295" spans="1:14">
      <c r="A295" t="str">
        <f t="shared" si="4"/>
        <v>Christian Co PSD, KY</v>
      </c>
      <c r="B295" t="s">
        <v>57</v>
      </c>
      <c r="D295" s="15" t="s">
        <v>420</v>
      </c>
      <c r="E295" s="15" t="s">
        <v>421</v>
      </c>
      <c r="F295" s="15" t="s">
        <v>420</v>
      </c>
      <c r="G295" s="15" t="s">
        <v>421</v>
      </c>
      <c r="H295" s="15" t="s">
        <v>1230</v>
      </c>
      <c r="I295" s="15" t="s">
        <v>1231</v>
      </c>
      <c r="J295" s="15" t="s">
        <v>1232</v>
      </c>
      <c r="K295" s="15" t="s">
        <v>427</v>
      </c>
      <c r="L295" s="15" t="s">
        <v>63</v>
      </c>
      <c r="M295" s="15" t="s">
        <v>428</v>
      </c>
      <c r="N295" s="48" t="s">
        <v>1233</v>
      </c>
    </row>
    <row r="296" spans="1:14">
      <c r="A296" t="str">
        <f t="shared" si="4"/>
        <v>Christian Co PSD, KY</v>
      </c>
      <c r="B296" t="s">
        <v>57</v>
      </c>
      <c r="D296" s="15" t="s">
        <v>420</v>
      </c>
      <c r="E296" s="15" t="s">
        <v>421</v>
      </c>
      <c r="F296" s="15" t="s">
        <v>420</v>
      </c>
      <c r="G296" s="15" t="s">
        <v>421</v>
      </c>
      <c r="H296" s="15" t="s">
        <v>1239</v>
      </c>
      <c r="I296" s="15" t="s">
        <v>1240</v>
      </c>
      <c r="J296" s="15" t="s">
        <v>1241</v>
      </c>
      <c r="K296" s="15" t="s">
        <v>1242</v>
      </c>
      <c r="L296" s="15" t="s">
        <v>63</v>
      </c>
      <c r="M296" s="15" t="s">
        <v>1243</v>
      </c>
      <c r="N296" s="48" t="s">
        <v>1244</v>
      </c>
    </row>
    <row r="297" spans="1:14">
      <c r="A297" t="str">
        <f t="shared" si="4"/>
        <v>Clark Co SD, KY</v>
      </c>
      <c r="B297" t="s">
        <v>57</v>
      </c>
      <c r="D297" t="s">
        <v>430</v>
      </c>
      <c r="E297" t="s">
        <v>431</v>
      </c>
      <c r="F297" t="s">
        <v>430</v>
      </c>
      <c r="G297" t="s">
        <v>431</v>
      </c>
      <c r="H297" t="s">
        <v>1251</v>
      </c>
      <c r="I297" t="s">
        <v>1252</v>
      </c>
      <c r="J297" s="25" t="s">
        <v>1253</v>
      </c>
      <c r="K297" t="s">
        <v>439</v>
      </c>
      <c r="L297" t="s">
        <v>63</v>
      </c>
      <c r="M297" t="s">
        <v>440</v>
      </c>
      <c r="N297" s="48" t="s">
        <v>1254</v>
      </c>
    </row>
    <row r="298" spans="1:14">
      <c r="A298" t="str">
        <f t="shared" si="4"/>
        <v>Clark Co SD, KY</v>
      </c>
      <c r="B298" t="s">
        <v>57</v>
      </c>
      <c r="D298" s="15" t="s">
        <v>430</v>
      </c>
      <c r="E298" s="15" t="s">
        <v>431</v>
      </c>
      <c r="F298" s="15" t="s">
        <v>430</v>
      </c>
      <c r="G298" s="15" t="s">
        <v>431</v>
      </c>
      <c r="H298" s="15" t="s">
        <v>1261</v>
      </c>
      <c r="I298" s="15" t="s">
        <v>1262</v>
      </c>
      <c r="J298" s="15" t="s">
        <v>1263</v>
      </c>
      <c r="K298" s="15" t="s">
        <v>439</v>
      </c>
      <c r="L298" s="15" t="s">
        <v>63</v>
      </c>
      <c r="M298" s="15" t="s">
        <v>440</v>
      </c>
      <c r="N298" s="48" t="s">
        <v>1264</v>
      </c>
    </row>
    <row r="299" spans="1:14">
      <c r="A299" t="str">
        <f t="shared" si="4"/>
        <v>Clark Co SD, KY</v>
      </c>
      <c r="B299" t="s">
        <v>57</v>
      </c>
      <c r="D299" s="15" t="s">
        <v>430</v>
      </c>
      <c r="E299" s="15" t="s">
        <v>431</v>
      </c>
      <c r="F299" s="15" t="s">
        <v>430</v>
      </c>
      <c r="G299" s="15" t="s">
        <v>431</v>
      </c>
      <c r="H299" s="15" t="s">
        <v>1271</v>
      </c>
      <c r="I299" s="15" t="s">
        <v>1272</v>
      </c>
      <c r="J299" t="s">
        <v>1273</v>
      </c>
      <c r="K299" s="15" t="s">
        <v>439</v>
      </c>
      <c r="L299" s="15" t="s">
        <v>63</v>
      </c>
      <c r="M299" s="15" t="s">
        <v>440</v>
      </c>
      <c r="N299" s="48" t="s">
        <v>1274</v>
      </c>
    </row>
    <row r="300" spans="1:14">
      <c r="A300" t="str">
        <f t="shared" si="4"/>
        <v>Clark Co SD, KY</v>
      </c>
      <c r="B300" t="s">
        <v>57</v>
      </c>
      <c r="D300" t="s">
        <v>430</v>
      </c>
      <c r="E300" t="s">
        <v>431</v>
      </c>
      <c r="F300" t="s">
        <v>430</v>
      </c>
      <c r="G300" t="s">
        <v>431</v>
      </c>
      <c r="H300" t="s">
        <v>1281</v>
      </c>
      <c r="I300" t="s">
        <v>1282</v>
      </c>
      <c r="J300" t="s">
        <v>1283</v>
      </c>
      <c r="K300" t="s">
        <v>439</v>
      </c>
      <c r="L300" t="s">
        <v>63</v>
      </c>
      <c r="M300" t="s">
        <v>440</v>
      </c>
      <c r="N300" s="48" t="s">
        <v>1284</v>
      </c>
    </row>
    <row r="301" spans="1:14">
      <c r="A301" t="str">
        <f t="shared" si="4"/>
        <v>Clay Co SD, KY</v>
      </c>
      <c r="B301" t="s">
        <v>57</v>
      </c>
      <c r="D301" s="15" t="s">
        <v>442</v>
      </c>
      <c r="E301" s="15" t="s">
        <v>443</v>
      </c>
      <c r="F301" s="15" t="s">
        <v>442</v>
      </c>
      <c r="G301" s="15" t="s">
        <v>443</v>
      </c>
      <c r="H301" s="15" t="s">
        <v>1289</v>
      </c>
      <c r="I301" s="15" t="s">
        <v>1290</v>
      </c>
      <c r="J301" s="15" t="s">
        <v>1291</v>
      </c>
      <c r="K301" s="15" t="s">
        <v>1292</v>
      </c>
      <c r="L301" s="15" t="s">
        <v>63</v>
      </c>
      <c r="M301" s="15" t="s">
        <v>1293</v>
      </c>
      <c r="N301" s="48" t="s">
        <v>1294</v>
      </c>
    </row>
    <row r="302" spans="1:14">
      <c r="A302" t="str">
        <f t="shared" si="4"/>
        <v>Clay Co SD, KY</v>
      </c>
      <c r="B302" t="s">
        <v>57</v>
      </c>
      <c r="D302" s="15" t="s">
        <v>442</v>
      </c>
      <c r="E302" s="15" t="s">
        <v>443</v>
      </c>
      <c r="F302" s="15" t="s">
        <v>442</v>
      </c>
      <c r="G302" s="15" t="s">
        <v>443</v>
      </c>
      <c r="H302" s="15" t="s">
        <v>1298</v>
      </c>
      <c r="I302" s="15" t="s">
        <v>1299</v>
      </c>
      <c r="J302" s="15" t="s">
        <v>1300</v>
      </c>
      <c r="K302" s="15" t="s">
        <v>449</v>
      </c>
      <c r="L302" s="15" t="s">
        <v>63</v>
      </c>
      <c r="M302" s="15" t="s">
        <v>450</v>
      </c>
      <c r="N302" s="48" t="s">
        <v>1301</v>
      </c>
    </row>
    <row r="303" spans="1:14">
      <c r="A303" t="str">
        <f t="shared" si="4"/>
        <v>Clay Co SD, KY</v>
      </c>
      <c r="B303" t="s">
        <v>57</v>
      </c>
      <c r="D303" s="15" t="s">
        <v>442</v>
      </c>
      <c r="E303" s="15" t="s">
        <v>443</v>
      </c>
      <c r="F303" s="15" t="s">
        <v>442</v>
      </c>
      <c r="G303" s="15" t="s">
        <v>443</v>
      </c>
      <c r="H303" s="15" t="s">
        <v>1308</v>
      </c>
      <c r="I303" s="15" t="s">
        <v>1309</v>
      </c>
      <c r="J303" s="15" t="s">
        <v>1310</v>
      </c>
      <c r="K303" s="15" t="s">
        <v>449</v>
      </c>
      <c r="L303" s="15" t="s">
        <v>63</v>
      </c>
      <c r="M303" s="15" t="s">
        <v>450</v>
      </c>
      <c r="N303" s="48" t="s">
        <v>1311</v>
      </c>
    </row>
    <row r="304" spans="1:14">
      <c r="A304" t="str">
        <f t="shared" si="4"/>
        <v>Clay Co SD, KY</v>
      </c>
      <c r="B304" t="s">
        <v>57</v>
      </c>
      <c r="D304" s="15" t="s">
        <v>442</v>
      </c>
      <c r="E304" s="15" t="s">
        <v>443</v>
      </c>
      <c r="F304" s="15" t="s">
        <v>442</v>
      </c>
      <c r="G304" s="15" t="s">
        <v>443</v>
      </c>
      <c r="H304" s="15" t="s">
        <v>1317</v>
      </c>
      <c r="I304" s="15" t="s">
        <v>1318</v>
      </c>
      <c r="J304" s="15" t="s">
        <v>1319</v>
      </c>
      <c r="K304" s="15" t="s">
        <v>449</v>
      </c>
      <c r="L304" s="15" t="s">
        <v>63</v>
      </c>
      <c r="M304" s="15" t="s">
        <v>450</v>
      </c>
      <c r="N304" s="48" t="s">
        <v>1320</v>
      </c>
    </row>
    <row r="305" spans="1:14">
      <c r="A305" t="str">
        <f t="shared" si="4"/>
        <v>Clay Co SD, KY</v>
      </c>
      <c r="B305" t="s">
        <v>57</v>
      </c>
      <c r="D305" t="s">
        <v>442</v>
      </c>
      <c r="E305" t="s">
        <v>443</v>
      </c>
      <c r="F305" t="s">
        <v>442</v>
      </c>
      <c r="G305" t="s">
        <v>443</v>
      </c>
      <c r="H305" t="s">
        <v>1327</v>
      </c>
      <c r="I305" t="s">
        <v>1328</v>
      </c>
      <c r="J305" t="s">
        <v>1329</v>
      </c>
      <c r="K305" t="s">
        <v>449</v>
      </c>
      <c r="L305" t="s">
        <v>63</v>
      </c>
      <c r="M305" t="s">
        <v>450</v>
      </c>
      <c r="N305" s="48" t="s">
        <v>1330</v>
      </c>
    </row>
    <row r="306" spans="1:14">
      <c r="A306" t="str">
        <f t="shared" si="4"/>
        <v>Clay Co SD, KY</v>
      </c>
      <c r="B306" t="s">
        <v>57</v>
      </c>
      <c r="D306" s="15" t="s">
        <v>442</v>
      </c>
      <c r="E306" s="15" t="s">
        <v>443</v>
      </c>
      <c r="F306" s="15" t="s">
        <v>442</v>
      </c>
      <c r="G306" s="15" t="s">
        <v>443</v>
      </c>
      <c r="H306" s="15" t="s">
        <v>1337</v>
      </c>
      <c r="I306" s="15" t="s">
        <v>1338</v>
      </c>
      <c r="J306" s="15" t="s">
        <v>1339</v>
      </c>
      <c r="K306" s="15" t="s">
        <v>1292</v>
      </c>
      <c r="L306" s="15" t="s">
        <v>63</v>
      </c>
      <c r="M306" s="15" t="s">
        <v>1293</v>
      </c>
      <c r="N306" s="48" t="s">
        <v>1340</v>
      </c>
    </row>
    <row r="307" spans="1:14">
      <c r="A307" t="str">
        <f t="shared" si="4"/>
        <v>Clay Co SD, KY</v>
      </c>
      <c r="B307" t="s">
        <v>57</v>
      </c>
      <c r="D307" s="15" t="s">
        <v>442</v>
      </c>
      <c r="E307" s="15" t="s">
        <v>443</v>
      </c>
      <c r="F307" s="15" t="s">
        <v>442</v>
      </c>
      <c r="G307" s="15" t="s">
        <v>443</v>
      </c>
      <c r="H307" s="15" t="s">
        <v>1345</v>
      </c>
      <c r="I307" s="15" t="s">
        <v>1346</v>
      </c>
      <c r="J307" s="15" t="s">
        <v>1347</v>
      </c>
      <c r="K307" s="15" t="s">
        <v>449</v>
      </c>
      <c r="L307" s="15" t="s">
        <v>63</v>
      </c>
      <c r="M307" s="15" t="s">
        <v>450</v>
      </c>
      <c r="N307" s="48" t="s">
        <v>1348</v>
      </c>
    </row>
    <row r="308" spans="1:14">
      <c r="A308" t="str">
        <f t="shared" si="4"/>
        <v>Clinton Co SD, KY</v>
      </c>
      <c r="B308" t="s">
        <v>57</v>
      </c>
      <c r="D308" s="15" t="s">
        <v>452</v>
      </c>
      <c r="E308" s="15" t="s">
        <v>453</v>
      </c>
      <c r="F308" s="15" t="s">
        <v>452</v>
      </c>
      <c r="G308" s="15" t="s">
        <v>453</v>
      </c>
      <c r="H308" s="15" t="s">
        <v>1353</v>
      </c>
      <c r="I308" s="15" t="s">
        <v>1354</v>
      </c>
      <c r="J308" s="15" t="s">
        <v>1355</v>
      </c>
      <c r="K308" s="15" t="s">
        <v>459</v>
      </c>
      <c r="L308" s="15" t="s">
        <v>63</v>
      </c>
      <c r="M308" s="15" t="s">
        <v>460</v>
      </c>
      <c r="N308" s="48" t="s">
        <v>1356</v>
      </c>
    </row>
    <row r="309" spans="1:14">
      <c r="A309" t="str">
        <f t="shared" si="4"/>
        <v>Cloverport ISD, KY</v>
      </c>
      <c r="B309" t="s">
        <v>57</v>
      </c>
      <c r="D309" s="15" t="s">
        <v>462</v>
      </c>
      <c r="E309" s="15" t="s">
        <v>463</v>
      </c>
      <c r="F309" s="15" t="s">
        <v>462</v>
      </c>
      <c r="G309" s="15" t="s">
        <v>463</v>
      </c>
      <c r="H309" s="15" t="s">
        <v>1363</v>
      </c>
      <c r="I309" s="15" t="s">
        <v>1364</v>
      </c>
      <c r="J309" s="15" t="s">
        <v>468</v>
      </c>
      <c r="K309" s="15" t="s">
        <v>469</v>
      </c>
      <c r="L309" s="15" t="s">
        <v>63</v>
      </c>
      <c r="M309" s="15" t="s">
        <v>470</v>
      </c>
      <c r="N309" s="48" t="s">
        <v>1365</v>
      </c>
    </row>
    <row r="310" spans="1:14">
      <c r="A310" t="str">
        <f t="shared" si="4"/>
        <v>Corbin Independent Schools, KY</v>
      </c>
      <c r="B310" t="s">
        <v>57</v>
      </c>
      <c r="D310" s="15" t="s">
        <v>471</v>
      </c>
      <c r="E310" s="15" t="s">
        <v>472</v>
      </c>
      <c r="F310" s="15" t="s">
        <v>471</v>
      </c>
      <c r="G310" s="15" t="s">
        <v>472</v>
      </c>
      <c r="H310" s="15" t="s">
        <v>1372</v>
      </c>
      <c r="I310" s="15" t="s">
        <v>1373</v>
      </c>
      <c r="J310" s="15" t="s">
        <v>1374</v>
      </c>
      <c r="K310" s="15" t="s">
        <v>480</v>
      </c>
      <c r="L310" s="15" t="s">
        <v>63</v>
      </c>
      <c r="M310" s="15" t="s">
        <v>481</v>
      </c>
      <c r="N310" s="48" t="s">
        <v>1375</v>
      </c>
    </row>
    <row r="311" spans="1:14">
      <c r="A311" t="str">
        <f t="shared" si="4"/>
        <v>Covington Independent Pub Schls, KY</v>
      </c>
      <c r="B311" t="s">
        <v>57</v>
      </c>
      <c r="D311" s="15" t="s">
        <v>483</v>
      </c>
      <c r="E311" s="15" t="s">
        <v>484</v>
      </c>
      <c r="F311" s="15" t="s">
        <v>483</v>
      </c>
      <c r="G311" s="15" t="s">
        <v>484</v>
      </c>
      <c r="H311" s="15" t="s">
        <v>1381</v>
      </c>
      <c r="I311" s="15" t="s">
        <v>1382</v>
      </c>
      <c r="J311" s="15" t="s">
        <v>1383</v>
      </c>
      <c r="K311" s="15" t="s">
        <v>490</v>
      </c>
      <c r="L311" s="15" t="s">
        <v>63</v>
      </c>
      <c r="M311" s="15" t="s">
        <v>1384</v>
      </c>
      <c r="N311" s="48" t="s">
        <v>1385</v>
      </c>
    </row>
    <row r="312" spans="1:14">
      <c r="A312" t="str">
        <f t="shared" si="4"/>
        <v>Covington Independent Pub Schls, KY</v>
      </c>
      <c r="B312" t="s">
        <v>57</v>
      </c>
      <c r="D312" t="s">
        <v>483</v>
      </c>
      <c r="E312" t="s">
        <v>484</v>
      </c>
      <c r="F312" t="s">
        <v>483</v>
      </c>
      <c r="G312" t="s">
        <v>484</v>
      </c>
      <c r="H312" t="s">
        <v>1392</v>
      </c>
      <c r="I312" t="s">
        <v>1393</v>
      </c>
      <c r="J312" t="s">
        <v>1394</v>
      </c>
      <c r="K312" t="s">
        <v>490</v>
      </c>
      <c r="L312" t="s">
        <v>63</v>
      </c>
      <c r="M312" t="s">
        <v>491</v>
      </c>
      <c r="N312" s="48" t="s">
        <v>1395</v>
      </c>
    </row>
    <row r="313" spans="1:14">
      <c r="A313" t="str">
        <f t="shared" si="4"/>
        <v>Covington Independent Pub Schls, KY</v>
      </c>
      <c r="B313" t="s">
        <v>57</v>
      </c>
      <c r="D313" s="15" t="s">
        <v>483</v>
      </c>
      <c r="E313" s="15" t="s">
        <v>484</v>
      </c>
      <c r="F313" s="15" t="s">
        <v>483</v>
      </c>
      <c r="G313" s="15" t="s">
        <v>484</v>
      </c>
      <c r="H313" s="15" t="s">
        <v>1402</v>
      </c>
      <c r="I313" s="15" t="s">
        <v>1403</v>
      </c>
      <c r="J313" s="15" t="s">
        <v>1404</v>
      </c>
      <c r="K313" s="15" t="s">
        <v>490</v>
      </c>
      <c r="L313" s="15" t="s">
        <v>63</v>
      </c>
      <c r="M313" s="15" t="s">
        <v>1405</v>
      </c>
      <c r="N313" s="48" t="s">
        <v>1406</v>
      </c>
    </row>
    <row r="314" spans="1:14">
      <c r="A314" t="str">
        <f t="shared" si="4"/>
        <v>Covington Independent Pub Schls, KY</v>
      </c>
      <c r="B314" t="s">
        <v>57</v>
      </c>
      <c r="D314" s="15" t="s">
        <v>483</v>
      </c>
      <c r="E314" s="15" t="s">
        <v>484</v>
      </c>
      <c r="F314" s="15" t="s">
        <v>483</v>
      </c>
      <c r="G314" s="15" t="s">
        <v>484</v>
      </c>
      <c r="H314" s="15" t="s">
        <v>1412</v>
      </c>
      <c r="I314" s="15" t="s">
        <v>1413</v>
      </c>
      <c r="J314" s="15" t="s">
        <v>1414</v>
      </c>
      <c r="K314" s="15" t="s">
        <v>1415</v>
      </c>
      <c r="L314" s="15" t="s">
        <v>63</v>
      </c>
      <c r="M314" s="15" t="s">
        <v>1405</v>
      </c>
      <c r="N314" s="48" t="s">
        <v>1416</v>
      </c>
    </row>
    <row r="315" spans="1:14">
      <c r="A315" t="str">
        <f t="shared" si="4"/>
        <v>Covington Independent Pub Schls, KY</v>
      </c>
      <c r="B315" t="s">
        <v>57</v>
      </c>
      <c r="D315" s="15" t="s">
        <v>483</v>
      </c>
      <c r="E315" s="15" t="s">
        <v>484</v>
      </c>
      <c r="F315" s="15" t="s">
        <v>483</v>
      </c>
      <c r="G315" s="15" t="s">
        <v>484</v>
      </c>
      <c r="H315" s="15" t="s">
        <v>1421</v>
      </c>
      <c r="I315" s="15" t="s">
        <v>1422</v>
      </c>
      <c r="J315" s="15" t="s">
        <v>1423</v>
      </c>
      <c r="K315" s="15" t="s">
        <v>490</v>
      </c>
      <c r="L315" s="15" t="s">
        <v>63</v>
      </c>
      <c r="M315" s="15" t="s">
        <v>1384</v>
      </c>
      <c r="N315" s="48" t="s">
        <v>1424</v>
      </c>
    </row>
    <row r="316" spans="1:14">
      <c r="A316" t="str">
        <f t="shared" si="4"/>
        <v>Crittenden Co SD, KY</v>
      </c>
      <c r="B316" t="s">
        <v>57</v>
      </c>
      <c r="D316" s="15" t="s">
        <v>493</v>
      </c>
      <c r="E316" s="15" t="s">
        <v>494</v>
      </c>
      <c r="F316" s="15" t="s">
        <v>493</v>
      </c>
      <c r="G316" s="15" t="s">
        <v>494</v>
      </c>
      <c r="H316" s="15" t="s">
        <v>1429</v>
      </c>
      <c r="I316" s="15" t="s">
        <v>1430</v>
      </c>
      <c r="J316" s="15" t="s">
        <v>1431</v>
      </c>
      <c r="K316" s="15" t="s">
        <v>500</v>
      </c>
      <c r="L316" s="15" t="s">
        <v>63</v>
      </c>
      <c r="M316" s="15" t="s">
        <v>501</v>
      </c>
      <c r="N316" s="48" t="s">
        <v>1432</v>
      </c>
    </row>
    <row r="317" spans="1:14">
      <c r="A317" t="str">
        <f t="shared" si="4"/>
        <v>Cumberland Co SD, KY</v>
      </c>
      <c r="B317" t="s">
        <v>57</v>
      </c>
      <c r="D317" t="s">
        <v>503</v>
      </c>
      <c r="E317" t="s">
        <v>504</v>
      </c>
      <c r="F317" t="s">
        <v>503</v>
      </c>
      <c r="G317" t="s">
        <v>504</v>
      </c>
      <c r="H317" t="s">
        <v>1436</v>
      </c>
      <c r="I317" t="s">
        <v>1437</v>
      </c>
      <c r="J317" t="s">
        <v>1438</v>
      </c>
      <c r="K317" t="s">
        <v>510</v>
      </c>
      <c r="L317" t="s">
        <v>63</v>
      </c>
      <c r="M317" t="s">
        <v>511</v>
      </c>
      <c r="N317" s="48" t="s">
        <v>1439</v>
      </c>
    </row>
    <row r="318" spans="1:14">
      <c r="A318" t="str">
        <f t="shared" si="4"/>
        <v>Danville ISD, KY</v>
      </c>
      <c r="B318" t="s">
        <v>57</v>
      </c>
      <c r="D318" s="15" t="s">
        <v>513</v>
      </c>
      <c r="E318" s="15" t="s">
        <v>514</v>
      </c>
      <c r="F318" s="15" t="s">
        <v>513</v>
      </c>
      <c r="G318" s="15" t="s">
        <v>514</v>
      </c>
      <c r="H318" s="15" t="s">
        <v>1444</v>
      </c>
      <c r="I318" s="15" t="s">
        <v>1445</v>
      </c>
      <c r="J318" s="15" t="s">
        <v>1446</v>
      </c>
      <c r="K318" s="15" t="s">
        <v>257</v>
      </c>
      <c r="L318" s="15" t="s">
        <v>63</v>
      </c>
      <c r="M318" s="15" t="s">
        <v>258</v>
      </c>
      <c r="N318" s="48" t="s">
        <v>1447</v>
      </c>
    </row>
    <row r="319" spans="1:14">
      <c r="A319" t="str">
        <f t="shared" si="4"/>
        <v>Daviess Co PSD, KY</v>
      </c>
      <c r="B319" t="s">
        <v>57</v>
      </c>
      <c r="D319" t="s">
        <v>521</v>
      </c>
      <c r="E319" t="s">
        <v>522</v>
      </c>
      <c r="F319" t="s">
        <v>521</v>
      </c>
      <c r="G319" t="s">
        <v>522</v>
      </c>
      <c r="H319" t="s">
        <v>1454</v>
      </c>
      <c r="I319" t="s">
        <v>1455</v>
      </c>
      <c r="J319" t="s">
        <v>1456</v>
      </c>
      <c r="K319" t="s">
        <v>530</v>
      </c>
      <c r="L319" t="s">
        <v>63</v>
      </c>
      <c r="M319" t="s">
        <v>1408</v>
      </c>
      <c r="N319" s="48" t="s">
        <v>1457</v>
      </c>
    </row>
    <row r="320" spans="1:14">
      <c r="A320" t="str">
        <f t="shared" si="4"/>
        <v>Daviess Co PSD, KY</v>
      </c>
      <c r="B320" t="s">
        <v>57</v>
      </c>
      <c r="D320" s="15" t="s">
        <v>521</v>
      </c>
      <c r="E320" s="15" t="s">
        <v>522</v>
      </c>
      <c r="F320" s="15" t="s">
        <v>521</v>
      </c>
      <c r="G320" s="15" t="s">
        <v>522</v>
      </c>
      <c r="H320" s="15" t="s">
        <v>1462</v>
      </c>
      <c r="I320" s="15" t="s">
        <v>1463</v>
      </c>
      <c r="J320" s="15" t="s">
        <v>1464</v>
      </c>
      <c r="K320" s="15" t="s">
        <v>530</v>
      </c>
      <c r="L320" s="15" t="s">
        <v>63</v>
      </c>
      <c r="M320" s="15" t="s">
        <v>1408</v>
      </c>
      <c r="N320" s="48" t="s">
        <v>1465</v>
      </c>
    </row>
    <row r="321" spans="1:15">
      <c r="A321" t="str">
        <f t="shared" si="4"/>
        <v>Daviess Co PSD, KY</v>
      </c>
      <c r="B321" t="s">
        <v>57</v>
      </c>
      <c r="D321" s="15" t="s">
        <v>521</v>
      </c>
      <c r="E321" s="15" t="s">
        <v>522</v>
      </c>
      <c r="F321" s="15" t="s">
        <v>521</v>
      </c>
      <c r="G321" s="15" t="s">
        <v>522</v>
      </c>
      <c r="H321" s="15" t="s">
        <v>1472</v>
      </c>
      <c r="I321" s="15" t="s">
        <v>1473</v>
      </c>
      <c r="J321" s="15" t="s">
        <v>1474</v>
      </c>
      <c r="K321" s="15" t="s">
        <v>530</v>
      </c>
      <c r="L321" s="15" t="s">
        <v>63</v>
      </c>
      <c r="M321" s="15" t="s">
        <v>531</v>
      </c>
      <c r="N321" s="48" t="s">
        <v>1475</v>
      </c>
    </row>
    <row r="322" spans="1:15">
      <c r="A322" t="str">
        <f t="shared" ref="A322:A385" si="5">E322&amp;", KY"</f>
        <v>Daviess Co PSD, KY</v>
      </c>
      <c r="B322" t="s">
        <v>57</v>
      </c>
      <c r="D322" s="15" t="s">
        <v>521</v>
      </c>
      <c r="E322" s="15" t="s">
        <v>522</v>
      </c>
      <c r="F322" s="15" t="s">
        <v>521</v>
      </c>
      <c r="G322" s="15" t="s">
        <v>522</v>
      </c>
      <c r="H322" s="15" t="s">
        <v>1480</v>
      </c>
      <c r="I322" s="15" t="s">
        <v>1481</v>
      </c>
      <c r="J322" s="15" t="s">
        <v>1482</v>
      </c>
      <c r="K322" s="15" t="s">
        <v>530</v>
      </c>
      <c r="L322" s="15" t="s">
        <v>63</v>
      </c>
      <c r="M322" s="15" t="s">
        <v>531</v>
      </c>
      <c r="N322" s="48" t="s">
        <v>1483</v>
      </c>
    </row>
    <row r="323" spans="1:15">
      <c r="A323" t="str">
        <f t="shared" si="5"/>
        <v>Daviess Co PSD, KY</v>
      </c>
      <c r="B323" t="s">
        <v>57</v>
      </c>
      <c r="D323" s="15" t="s">
        <v>521</v>
      </c>
      <c r="E323" s="15" t="s">
        <v>522</v>
      </c>
      <c r="F323" s="15" t="s">
        <v>521</v>
      </c>
      <c r="G323" s="15" t="s">
        <v>522</v>
      </c>
      <c r="H323" s="15" t="s">
        <v>1488</v>
      </c>
      <c r="I323" s="15" t="s">
        <v>1489</v>
      </c>
      <c r="J323" s="15" t="s">
        <v>1490</v>
      </c>
      <c r="K323" s="15" t="s">
        <v>530</v>
      </c>
      <c r="L323" s="15" t="s">
        <v>63</v>
      </c>
      <c r="M323" s="15" t="s">
        <v>531</v>
      </c>
      <c r="N323" s="48" t="s">
        <v>1491</v>
      </c>
    </row>
    <row r="324" spans="1:15">
      <c r="A324" t="str">
        <f t="shared" si="5"/>
        <v>Daviess Co PSD, KY</v>
      </c>
      <c r="B324" t="s">
        <v>57</v>
      </c>
      <c r="D324" t="s">
        <v>521</v>
      </c>
      <c r="E324" t="s">
        <v>522</v>
      </c>
      <c r="F324" t="s">
        <v>521</v>
      </c>
      <c r="G324" t="s">
        <v>522</v>
      </c>
      <c r="H324" t="s">
        <v>1497</v>
      </c>
      <c r="I324" t="s">
        <v>1498</v>
      </c>
      <c r="J324" t="s">
        <v>1499</v>
      </c>
      <c r="K324" t="s">
        <v>530</v>
      </c>
      <c r="L324" t="s">
        <v>63</v>
      </c>
      <c r="M324" t="s">
        <v>531</v>
      </c>
      <c r="N324" s="48" t="s">
        <v>1500</v>
      </c>
    </row>
    <row r="325" spans="1:15">
      <c r="A325" t="str">
        <f t="shared" si="5"/>
        <v>Daviess Co PSD, KY</v>
      </c>
      <c r="B325" t="s">
        <v>57</v>
      </c>
      <c r="D325" s="15" t="s">
        <v>521</v>
      </c>
      <c r="E325" s="15" t="s">
        <v>522</v>
      </c>
      <c r="F325" s="15" t="s">
        <v>521</v>
      </c>
      <c r="G325" s="15" t="s">
        <v>522</v>
      </c>
      <c r="H325" s="15" t="s">
        <v>1506</v>
      </c>
      <c r="I325" s="15" t="s">
        <v>1507</v>
      </c>
      <c r="J325" s="15" t="s">
        <v>1508</v>
      </c>
      <c r="K325" s="15" t="s">
        <v>530</v>
      </c>
      <c r="L325" s="15" t="s">
        <v>63</v>
      </c>
      <c r="M325" s="15" t="s">
        <v>531</v>
      </c>
      <c r="N325" s="48" t="s">
        <v>1509</v>
      </c>
    </row>
    <row r="326" spans="1:15">
      <c r="A326" t="str">
        <f t="shared" si="5"/>
        <v>Daviess Co PSD, KY</v>
      </c>
      <c r="B326" t="s">
        <v>57</v>
      </c>
      <c r="D326" s="15" t="s">
        <v>521</v>
      </c>
      <c r="E326" s="15" t="s">
        <v>522</v>
      </c>
      <c r="F326" s="15" t="s">
        <v>521</v>
      </c>
      <c r="G326" s="15" t="s">
        <v>522</v>
      </c>
      <c r="H326" s="15" t="s">
        <v>1516</v>
      </c>
      <c r="I326" s="15" t="s">
        <v>1517</v>
      </c>
      <c r="J326" s="15" t="s">
        <v>1518</v>
      </c>
      <c r="K326" s="15" t="s">
        <v>530</v>
      </c>
      <c r="L326" s="15" t="s">
        <v>63</v>
      </c>
      <c r="M326" s="15" t="s">
        <v>1408</v>
      </c>
      <c r="N326" s="49" t="e">
        <v>#N/A</v>
      </c>
    </row>
    <row r="327" spans="1:15">
      <c r="A327" t="str">
        <f t="shared" si="5"/>
        <v>Daviess Co PSD, KY</v>
      </c>
      <c r="B327" t="s">
        <v>57</v>
      </c>
      <c r="D327" t="s">
        <v>521</v>
      </c>
      <c r="E327" t="s">
        <v>522</v>
      </c>
      <c r="F327" t="s">
        <v>521</v>
      </c>
      <c r="G327" t="s">
        <v>522</v>
      </c>
      <c r="H327" t="s">
        <v>1525</v>
      </c>
      <c r="I327" t="s">
        <v>1526</v>
      </c>
      <c r="J327" t="s">
        <v>1527</v>
      </c>
      <c r="K327" t="s">
        <v>1528</v>
      </c>
      <c r="L327" t="s">
        <v>63</v>
      </c>
      <c r="M327" t="s">
        <v>1529</v>
      </c>
      <c r="N327" s="48" t="s">
        <v>1530</v>
      </c>
    </row>
    <row r="328" spans="1:15">
      <c r="A328" t="str">
        <f t="shared" si="5"/>
        <v>Daviess Co PSD, KY</v>
      </c>
      <c r="B328" t="s">
        <v>57</v>
      </c>
      <c r="D328" s="15" t="s">
        <v>521</v>
      </c>
      <c r="E328" s="15" t="s">
        <v>522</v>
      </c>
      <c r="F328" s="15" t="s">
        <v>521</v>
      </c>
      <c r="G328" s="15" t="s">
        <v>522</v>
      </c>
      <c r="H328" s="15" t="s">
        <v>1537</v>
      </c>
      <c r="I328" s="15" t="s">
        <v>1538</v>
      </c>
      <c r="J328" s="15" t="s">
        <v>1539</v>
      </c>
      <c r="K328" s="15" t="s">
        <v>530</v>
      </c>
      <c r="L328" s="15" t="s">
        <v>63</v>
      </c>
      <c r="M328" s="15" t="s">
        <v>1408</v>
      </c>
      <c r="N328" s="48" t="s">
        <v>1540</v>
      </c>
    </row>
    <row r="329" spans="1:15">
      <c r="A329" t="str">
        <f t="shared" si="5"/>
        <v>Daviess Co PSD, KY</v>
      </c>
      <c r="B329" t="s">
        <v>57</v>
      </c>
      <c r="D329" s="15" t="s">
        <v>521</v>
      </c>
      <c r="E329" s="15" t="s">
        <v>522</v>
      </c>
      <c r="F329" s="15" t="s">
        <v>521</v>
      </c>
      <c r="G329" s="15" t="s">
        <v>522</v>
      </c>
      <c r="H329" s="15" t="s">
        <v>1547</v>
      </c>
      <c r="I329" s="15" t="s">
        <v>1548</v>
      </c>
      <c r="J329" s="15" t="s">
        <v>1549</v>
      </c>
      <c r="K329" s="15" t="s">
        <v>530</v>
      </c>
      <c r="L329" s="15" t="s">
        <v>63</v>
      </c>
      <c r="M329" s="15" t="s">
        <v>1408</v>
      </c>
      <c r="N329" s="48" t="s">
        <v>1550</v>
      </c>
    </row>
    <row r="330" spans="1:15">
      <c r="A330" t="str">
        <f t="shared" si="5"/>
        <v>Daviess Co PSD, KY</v>
      </c>
      <c r="B330" t="s">
        <v>57</v>
      </c>
      <c r="D330" s="15" t="s">
        <v>521</v>
      </c>
      <c r="E330" s="15" t="s">
        <v>522</v>
      </c>
      <c r="F330" s="15" t="s">
        <v>521</v>
      </c>
      <c r="G330" s="15" t="s">
        <v>522</v>
      </c>
      <c r="H330" s="15" t="s">
        <v>1557</v>
      </c>
      <c r="I330" s="15" t="s">
        <v>1558</v>
      </c>
      <c r="J330" s="15" t="s">
        <v>1559</v>
      </c>
      <c r="K330" s="15" t="s">
        <v>1560</v>
      </c>
      <c r="L330" s="15" t="s">
        <v>63</v>
      </c>
      <c r="M330" s="15" t="s">
        <v>1561</v>
      </c>
      <c r="N330" s="48" t="s">
        <v>1562</v>
      </c>
    </row>
    <row r="331" spans="1:15">
      <c r="A331" t="str">
        <f t="shared" si="5"/>
        <v>Dawson Springs ISD, KY</v>
      </c>
      <c r="B331" t="s">
        <v>57</v>
      </c>
      <c r="D331" s="21" t="s">
        <v>532</v>
      </c>
      <c r="E331" t="s">
        <v>533</v>
      </c>
      <c r="F331" s="21" t="s">
        <v>532</v>
      </c>
      <c r="G331" t="s">
        <v>533</v>
      </c>
      <c r="H331" s="15" t="s">
        <v>1569</v>
      </c>
      <c r="I331" t="s">
        <v>1570</v>
      </c>
      <c r="J331" s="22" t="s">
        <v>1571</v>
      </c>
      <c r="K331" s="22" t="s">
        <v>539</v>
      </c>
      <c r="L331" t="s">
        <v>63</v>
      </c>
      <c r="M331" s="23" t="s">
        <v>540</v>
      </c>
      <c r="N331" s="48" t="s">
        <v>1572</v>
      </c>
    </row>
    <row r="332" spans="1:15">
      <c r="A332" t="str">
        <f t="shared" si="5"/>
        <v>Dayton ISD, KY</v>
      </c>
      <c r="B332" t="s">
        <v>57</v>
      </c>
      <c r="D332" s="15" t="s">
        <v>542</v>
      </c>
      <c r="E332" s="15" t="s">
        <v>543</v>
      </c>
      <c r="F332" s="15" t="s">
        <v>542</v>
      </c>
      <c r="G332" s="15" t="s">
        <v>543</v>
      </c>
      <c r="H332" s="15" t="s">
        <v>1577</v>
      </c>
      <c r="I332" s="15" t="s">
        <v>1578</v>
      </c>
      <c r="J332" s="15" t="s">
        <v>1579</v>
      </c>
      <c r="K332" s="15" t="s">
        <v>549</v>
      </c>
      <c r="L332" s="15" t="s">
        <v>63</v>
      </c>
      <c r="M332" s="15" t="s">
        <v>550</v>
      </c>
      <c r="N332" s="48" t="s">
        <v>1580</v>
      </c>
    </row>
    <row r="333" spans="1:15">
      <c r="A333" t="str">
        <f t="shared" si="5"/>
        <v>East Bernstadt ISD, KY</v>
      </c>
      <c r="B333" t="s">
        <v>57</v>
      </c>
      <c r="D333" s="15" t="s">
        <v>552</v>
      </c>
      <c r="E333" s="15" t="s">
        <v>553</v>
      </c>
      <c r="F333" s="15" t="s">
        <v>552</v>
      </c>
      <c r="G333" s="15" t="s">
        <v>553</v>
      </c>
      <c r="H333" s="15" t="s">
        <v>1587</v>
      </c>
      <c r="I333" s="15" t="s">
        <v>1588</v>
      </c>
      <c r="J333" s="15" t="s">
        <v>1589</v>
      </c>
      <c r="K333" s="15" t="s">
        <v>559</v>
      </c>
      <c r="L333" s="15" t="s">
        <v>63</v>
      </c>
      <c r="M333" s="15" t="s">
        <v>560</v>
      </c>
      <c r="N333" s="48" t="e">
        <v>#N/A</v>
      </c>
    </row>
    <row r="334" spans="1:15">
      <c r="A334" t="str">
        <f t="shared" si="5"/>
        <v>Edmonson Co SD, KY</v>
      </c>
      <c r="B334" t="s">
        <v>57</v>
      </c>
      <c r="D334" s="15" t="s">
        <v>562</v>
      </c>
      <c r="E334" s="15" t="s">
        <v>563</v>
      </c>
      <c r="F334" s="15" t="s">
        <v>562</v>
      </c>
      <c r="G334" s="15" t="s">
        <v>563</v>
      </c>
      <c r="H334" s="15" t="s">
        <v>1595</v>
      </c>
      <c r="I334" s="15" t="s">
        <v>1596</v>
      </c>
      <c r="J334" t="s">
        <v>1597</v>
      </c>
      <c r="K334" s="15" t="s">
        <v>1598</v>
      </c>
      <c r="L334" s="15" t="s">
        <v>63</v>
      </c>
      <c r="M334" s="15" t="s">
        <v>1599</v>
      </c>
      <c r="N334" s="48" t="s">
        <v>1600</v>
      </c>
      <c r="O334" s="15"/>
    </row>
    <row r="335" spans="1:15">
      <c r="A335" t="str">
        <f t="shared" si="5"/>
        <v>Edmonson Co SD, KY</v>
      </c>
      <c r="B335" t="s">
        <v>57</v>
      </c>
      <c r="D335" s="15" t="s">
        <v>562</v>
      </c>
      <c r="E335" s="15" t="s">
        <v>563</v>
      </c>
      <c r="F335" s="15" t="s">
        <v>562</v>
      </c>
      <c r="G335" s="15" t="s">
        <v>563</v>
      </c>
      <c r="H335" s="15" t="s">
        <v>1606</v>
      </c>
      <c r="I335" s="15" t="s">
        <v>1607</v>
      </c>
      <c r="J335" s="15" t="s">
        <v>1608</v>
      </c>
      <c r="K335" s="15" t="s">
        <v>1609</v>
      </c>
      <c r="L335" s="15" t="s">
        <v>63</v>
      </c>
      <c r="M335" s="15" t="s">
        <v>1610</v>
      </c>
      <c r="N335" s="48" t="s">
        <v>1611</v>
      </c>
    </row>
    <row r="336" spans="1:15">
      <c r="A336" t="str">
        <f t="shared" si="5"/>
        <v>Elizabethtown ISD, KY</v>
      </c>
      <c r="B336" t="s">
        <v>57</v>
      </c>
      <c r="D336" s="15" t="s">
        <v>571</v>
      </c>
      <c r="E336" s="15" t="s">
        <v>572</v>
      </c>
      <c r="F336" s="15" t="s">
        <v>571</v>
      </c>
      <c r="G336" s="15" t="s">
        <v>572</v>
      </c>
      <c r="H336" s="15" t="s">
        <v>1618</v>
      </c>
      <c r="I336" s="15" t="s">
        <v>1619</v>
      </c>
      <c r="J336" s="15" t="s">
        <v>1620</v>
      </c>
      <c r="K336" s="15" t="s">
        <v>579</v>
      </c>
      <c r="L336" s="15" t="s">
        <v>63</v>
      </c>
      <c r="M336" s="15" t="s">
        <v>580</v>
      </c>
      <c r="N336" s="48" t="s">
        <v>1621</v>
      </c>
    </row>
    <row r="337" spans="1:14">
      <c r="A337" t="str">
        <f t="shared" si="5"/>
        <v>Elliott Co SD, KY</v>
      </c>
      <c r="B337" t="s">
        <v>57</v>
      </c>
      <c r="D337" s="15" t="s">
        <v>582</v>
      </c>
      <c r="E337" s="15" t="s">
        <v>583</v>
      </c>
      <c r="F337" s="15" t="s">
        <v>582</v>
      </c>
      <c r="G337" s="15" t="s">
        <v>583</v>
      </c>
      <c r="H337" s="15" t="s">
        <v>1627</v>
      </c>
      <c r="I337" s="15" t="s">
        <v>1628</v>
      </c>
      <c r="J337" s="15" t="s">
        <v>1629</v>
      </c>
      <c r="K337" s="15" t="s">
        <v>589</v>
      </c>
      <c r="L337" s="15" t="s">
        <v>63</v>
      </c>
      <c r="M337" s="15" t="s">
        <v>590</v>
      </c>
      <c r="N337" s="48" t="s">
        <v>1630</v>
      </c>
    </row>
    <row r="338" spans="1:14">
      <c r="A338" t="str">
        <f t="shared" si="5"/>
        <v>Eminence Independent Schools, KY</v>
      </c>
      <c r="B338" t="s">
        <v>57</v>
      </c>
      <c r="D338" t="s">
        <v>591</v>
      </c>
      <c r="E338" t="s">
        <v>592</v>
      </c>
      <c r="F338" t="s">
        <v>591</v>
      </c>
      <c r="G338" t="s">
        <v>592</v>
      </c>
      <c r="H338" t="s">
        <v>1636</v>
      </c>
      <c r="I338" t="s">
        <v>1637</v>
      </c>
      <c r="J338" t="s">
        <v>1638</v>
      </c>
      <c r="K338" t="s">
        <v>598</v>
      </c>
      <c r="L338" t="s">
        <v>63</v>
      </c>
      <c r="M338" t="s">
        <v>599</v>
      </c>
      <c r="N338" s="48" t="s">
        <v>1639</v>
      </c>
    </row>
    <row r="339" spans="1:14">
      <c r="A339" t="str">
        <f t="shared" si="5"/>
        <v>Erlanger Elsmere ISD, KY</v>
      </c>
      <c r="B339" t="s">
        <v>57</v>
      </c>
      <c r="D339" s="15" t="s">
        <v>601</v>
      </c>
      <c r="E339" s="15" t="s">
        <v>602</v>
      </c>
      <c r="F339" s="15" t="s">
        <v>601</v>
      </c>
      <c r="G339" s="15" t="s">
        <v>602</v>
      </c>
      <c r="H339" s="15" t="s">
        <v>1646</v>
      </c>
      <c r="I339" s="15" t="s">
        <v>1647</v>
      </c>
      <c r="J339" s="15" t="s">
        <v>1648</v>
      </c>
      <c r="K339" s="15" t="s">
        <v>609</v>
      </c>
      <c r="L339" s="15" t="s">
        <v>63</v>
      </c>
      <c r="M339" s="15" t="s">
        <v>610</v>
      </c>
      <c r="N339" s="48" t="s">
        <v>1649</v>
      </c>
    </row>
    <row r="340" spans="1:14">
      <c r="A340" t="str">
        <f t="shared" si="5"/>
        <v>Erlanger Elsmere ISD, KY</v>
      </c>
      <c r="B340" t="s">
        <v>57</v>
      </c>
      <c r="D340" s="15" t="s">
        <v>601</v>
      </c>
      <c r="E340" s="15" t="s">
        <v>602</v>
      </c>
      <c r="F340" s="15" t="s">
        <v>601</v>
      </c>
      <c r="G340" s="15" t="s">
        <v>602</v>
      </c>
      <c r="H340" s="15" t="s">
        <v>1654</v>
      </c>
      <c r="I340" s="15" t="s">
        <v>1655</v>
      </c>
      <c r="J340" s="15" t="s">
        <v>1656</v>
      </c>
      <c r="K340" s="15" t="s">
        <v>1657</v>
      </c>
      <c r="L340" s="15" t="s">
        <v>63</v>
      </c>
      <c r="M340" s="15" t="s">
        <v>610</v>
      </c>
      <c r="N340" s="48" t="s">
        <v>1658</v>
      </c>
    </row>
    <row r="341" spans="1:14">
      <c r="A341" t="str">
        <f t="shared" si="5"/>
        <v>Erlanger Elsmere ISD, KY</v>
      </c>
      <c r="B341" t="s">
        <v>57</v>
      </c>
      <c r="D341" s="15" t="s">
        <v>601</v>
      </c>
      <c r="E341" s="15" t="s">
        <v>602</v>
      </c>
      <c r="F341" s="15" t="s">
        <v>601</v>
      </c>
      <c r="G341" s="15" t="s">
        <v>602</v>
      </c>
      <c r="H341" s="15" t="s">
        <v>1665</v>
      </c>
      <c r="I341" s="15" t="s">
        <v>1666</v>
      </c>
      <c r="J341" s="15" t="s">
        <v>1667</v>
      </c>
      <c r="K341" s="15" t="s">
        <v>609</v>
      </c>
      <c r="L341" s="15" t="s">
        <v>63</v>
      </c>
      <c r="M341" s="15" t="s">
        <v>610</v>
      </c>
      <c r="N341" s="48" t="s">
        <v>1668</v>
      </c>
    </row>
    <row r="342" spans="1:14">
      <c r="A342" t="str">
        <f t="shared" si="5"/>
        <v>Erlanger Elsmere ISD, KY</v>
      </c>
      <c r="B342" t="s">
        <v>57</v>
      </c>
      <c r="D342" s="15" t="s">
        <v>601</v>
      </c>
      <c r="E342" s="15" t="s">
        <v>602</v>
      </c>
      <c r="F342" s="15" t="s">
        <v>601</v>
      </c>
      <c r="G342" s="15" t="s">
        <v>602</v>
      </c>
      <c r="H342" s="15" t="s">
        <v>1675</v>
      </c>
      <c r="I342" s="15" t="s">
        <v>1676</v>
      </c>
      <c r="J342" s="15" t="s">
        <v>1677</v>
      </c>
      <c r="K342" s="15" t="s">
        <v>609</v>
      </c>
      <c r="L342" s="15" t="s">
        <v>63</v>
      </c>
      <c r="M342" s="15" t="s">
        <v>610</v>
      </c>
      <c r="N342" s="48" t="s">
        <v>1678</v>
      </c>
    </row>
    <row r="343" spans="1:14">
      <c r="A343" t="str">
        <f t="shared" si="5"/>
        <v>Estill Co SD, KY</v>
      </c>
      <c r="B343" t="s">
        <v>57</v>
      </c>
      <c r="D343" s="15" t="s">
        <v>612</v>
      </c>
      <c r="E343" s="15" t="s">
        <v>613</v>
      </c>
      <c r="F343" s="15" t="s">
        <v>612</v>
      </c>
      <c r="G343" s="15" t="s">
        <v>613</v>
      </c>
      <c r="H343" s="15" t="s">
        <v>1685</v>
      </c>
      <c r="I343" s="15" t="s">
        <v>1686</v>
      </c>
      <c r="J343" s="15" t="s">
        <v>1687</v>
      </c>
      <c r="K343" s="15" t="s">
        <v>620</v>
      </c>
      <c r="L343" s="15" t="s">
        <v>63</v>
      </c>
      <c r="M343" s="15" t="s">
        <v>621</v>
      </c>
      <c r="N343" s="48" t="s">
        <v>1688</v>
      </c>
    </row>
    <row r="344" spans="1:14">
      <c r="A344" t="str">
        <f t="shared" si="5"/>
        <v>Estill Co SD, KY</v>
      </c>
      <c r="B344" t="s">
        <v>57</v>
      </c>
      <c r="D344" s="15" t="s">
        <v>612</v>
      </c>
      <c r="E344" s="15" t="s">
        <v>613</v>
      </c>
      <c r="F344" s="15" t="s">
        <v>612</v>
      </c>
      <c r="G344" s="15" t="s">
        <v>613</v>
      </c>
      <c r="H344" s="15"/>
      <c r="I344" s="15" t="s">
        <v>1695</v>
      </c>
      <c r="J344" s="15" t="s">
        <v>1696</v>
      </c>
      <c r="K344" s="15" t="s">
        <v>620</v>
      </c>
      <c r="L344" s="15" t="s">
        <v>63</v>
      </c>
      <c r="M344" s="15">
        <v>40336</v>
      </c>
      <c r="N344" s="48" t="s">
        <v>1697</v>
      </c>
    </row>
    <row r="345" spans="1:14">
      <c r="A345" t="str">
        <f t="shared" si="5"/>
        <v>Fairview ISD, KY</v>
      </c>
      <c r="B345" t="s">
        <v>57</v>
      </c>
      <c r="D345" s="15" t="s">
        <v>622</v>
      </c>
      <c r="E345" s="15" t="s">
        <v>623</v>
      </c>
      <c r="F345" s="15" t="s">
        <v>622</v>
      </c>
      <c r="G345" s="15" t="s">
        <v>623</v>
      </c>
      <c r="H345" s="15" t="s">
        <v>1702</v>
      </c>
      <c r="I345" s="15" t="s">
        <v>1703</v>
      </c>
      <c r="J345" s="15" t="s">
        <v>1704</v>
      </c>
      <c r="K345" s="15" t="s">
        <v>104</v>
      </c>
      <c r="L345" s="15" t="s">
        <v>63</v>
      </c>
      <c r="M345" s="15" t="s">
        <v>152</v>
      </c>
      <c r="N345" s="48" t="s">
        <v>1705</v>
      </c>
    </row>
    <row r="346" spans="1:14">
      <c r="A346" t="str">
        <f t="shared" si="5"/>
        <v>Fayette Co Public Schools, KY</v>
      </c>
      <c r="B346" t="s">
        <v>57</v>
      </c>
      <c r="D346" s="15" t="s">
        <v>630</v>
      </c>
      <c r="E346" s="15" t="s">
        <v>631</v>
      </c>
      <c r="F346" s="15" t="s">
        <v>630</v>
      </c>
      <c r="G346" s="15" t="s">
        <v>631</v>
      </c>
      <c r="H346" s="15" t="s">
        <v>1709</v>
      </c>
      <c r="I346" s="15" t="s">
        <v>1710</v>
      </c>
      <c r="J346" s="15" t="s">
        <v>1711</v>
      </c>
      <c r="K346" s="15" t="s">
        <v>637</v>
      </c>
      <c r="L346" s="15" t="s">
        <v>63</v>
      </c>
      <c r="M346" s="15" t="s">
        <v>1712</v>
      </c>
      <c r="N346" s="48" t="s">
        <v>1713</v>
      </c>
    </row>
    <row r="347" spans="1:14">
      <c r="A347" t="str">
        <f t="shared" si="5"/>
        <v>Fayette Co Public Schools, KY</v>
      </c>
      <c r="B347" t="s">
        <v>57</v>
      </c>
      <c r="D347" t="s">
        <v>630</v>
      </c>
      <c r="E347" t="s">
        <v>631</v>
      </c>
      <c r="F347" t="s">
        <v>630</v>
      </c>
      <c r="G347" t="s">
        <v>631</v>
      </c>
      <c r="H347" t="s">
        <v>1719</v>
      </c>
      <c r="I347" t="s">
        <v>1720</v>
      </c>
      <c r="J347" t="s">
        <v>1721</v>
      </c>
      <c r="K347" t="s">
        <v>637</v>
      </c>
      <c r="L347" t="s">
        <v>63</v>
      </c>
      <c r="M347" t="s">
        <v>1722</v>
      </c>
      <c r="N347" s="48" t="s">
        <v>1723</v>
      </c>
    </row>
    <row r="348" spans="1:14">
      <c r="A348" t="str">
        <f t="shared" si="5"/>
        <v>Fayette Co Public Schools, KY</v>
      </c>
      <c r="B348" t="s">
        <v>57</v>
      </c>
      <c r="D348" s="15" t="s">
        <v>630</v>
      </c>
      <c r="E348" s="15" t="s">
        <v>631</v>
      </c>
      <c r="F348" s="15" t="s">
        <v>630</v>
      </c>
      <c r="G348" s="15" t="s">
        <v>631</v>
      </c>
      <c r="H348" s="15" t="s">
        <v>1730</v>
      </c>
      <c r="I348" s="15" t="s">
        <v>1731</v>
      </c>
      <c r="J348" s="15" t="s">
        <v>1732</v>
      </c>
      <c r="K348" s="15" t="s">
        <v>637</v>
      </c>
      <c r="L348" s="15" t="s">
        <v>63</v>
      </c>
      <c r="M348" s="15" t="s">
        <v>1733</v>
      </c>
      <c r="N348" s="48" t="s">
        <v>1734</v>
      </c>
    </row>
    <row r="349" spans="1:14">
      <c r="A349" t="str">
        <f t="shared" si="5"/>
        <v>Fayette Co Public Schools, KY</v>
      </c>
      <c r="B349" t="s">
        <v>57</v>
      </c>
      <c r="D349" t="s">
        <v>630</v>
      </c>
      <c r="E349" t="s">
        <v>631</v>
      </c>
      <c r="F349" t="s">
        <v>630</v>
      </c>
      <c r="G349" t="s">
        <v>631</v>
      </c>
      <c r="H349" t="s">
        <v>1741</v>
      </c>
      <c r="I349" t="s">
        <v>1742</v>
      </c>
      <c r="J349" t="s">
        <v>1743</v>
      </c>
      <c r="K349" t="s">
        <v>637</v>
      </c>
      <c r="L349" t="s">
        <v>63</v>
      </c>
      <c r="M349" t="s">
        <v>1744</v>
      </c>
      <c r="N349" s="48" t="s">
        <v>1745</v>
      </c>
    </row>
    <row r="350" spans="1:14">
      <c r="A350" t="str">
        <f t="shared" si="5"/>
        <v>Fayette Co Public Schools, KY</v>
      </c>
      <c r="B350" t="s">
        <v>57</v>
      </c>
      <c r="D350" s="15" t="s">
        <v>630</v>
      </c>
      <c r="E350" s="15" t="s">
        <v>631</v>
      </c>
      <c r="F350" s="15" t="s">
        <v>630</v>
      </c>
      <c r="G350" s="15" t="s">
        <v>631</v>
      </c>
      <c r="H350" s="15" t="s">
        <v>1752</v>
      </c>
      <c r="I350" s="15" t="s">
        <v>1753</v>
      </c>
      <c r="J350" s="15" t="s">
        <v>1754</v>
      </c>
      <c r="K350" s="15" t="s">
        <v>637</v>
      </c>
      <c r="L350" s="15" t="s">
        <v>63</v>
      </c>
      <c r="M350" s="15" t="s">
        <v>1755</v>
      </c>
      <c r="N350" s="48" t="s">
        <v>1756</v>
      </c>
    </row>
    <row r="351" spans="1:14">
      <c r="A351" t="str">
        <f t="shared" si="5"/>
        <v>Fayette Co Public Schools, KY</v>
      </c>
      <c r="B351" t="s">
        <v>57</v>
      </c>
      <c r="D351" s="15" t="s">
        <v>630</v>
      </c>
      <c r="E351" s="15" t="s">
        <v>631</v>
      </c>
      <c r="F351" s="15" t="s">
        <v>630</v>
      </c>
      <c r="G351" s="15" t="s">
        <v>631</v>
      </c>
      <c r="H351" s="15" t="s">
        <v>1761</v>
      </c>
      <c r="I351" s="15" t="s">
        <v>1762</v>
      </c>
      <c r="J351" s="15" t="s">
        <v>1763</v>
      </c>
      <c r="K351" s="15" t="s">
        <v>637</v>
      </c>
      <c r="L351" s="15" t="s">
        <v>63</v>
      </c>
      <c r="M351" s="15" t="s">
        <v>1733</v>
      </c>
      <c r="N351" s="48" t="s">
        <v>1764</v>
      </c>
    </row>
    <row r="352" spans="1:14">
      <c r="A352" t="str">
        <f t="shared" si="5"/>
        <v>Fayette Co Public Schools, KY</v>
      </c>
      <c r="B352" t="s">
        <v>57</v>
      </c>
      <c r="D352" s="15" t="s">
        <v>630</v>
      </c>
      <c r="E352" s="15" t="s">
        <v>631</v>
      </c>
      <c r="F352" s="15" t="s">
        <v>630</v>
      </c>
      <c r="G352" s="15" t="s">
        <v>631</v>
      </c>
      <c r="H352" s="15" t="s">
        <v>1769</v>
      </c>
      <c r="I352" s="15" t="s">
        <v>1770</v>
      </c>
      <c r="J352" s="15" t="s">
        <v>1771</v>
      </c>
      <c r="K352" s="15" t="s">
        <v>637</v>
      </c>
      <c r="L352" s="15" t="s">
        <v>63</v>
      </c>
      <c r="M352" s="15" t="s">
        <v>1744</v>
      </c>
      <c r="N352" s="48" t="s">
        <v>1772</v>
      </c>
    </row>
    <row r="353" spans="1:14">
      <c r="A353" t="str">
        <f t="shared" si="5"/>
        <v>Fayette Co Public Schools, KY</v>
      </c>
      <c r="B353" t="s">
        <v>57</v>
      </c>
      <c r="D353" s="15" t="s">
        <v>630</v>
      </c>
      <c r="E353" s="15" t="s">
        <v>631</v>
      </c>
      <c r="F353" s="15" t="s">
        <v>630</v>
      </c>
      <c r="G353" s="15" t="s">
        <v>631</v>
      </c>
      <c r="H353" s="15" t="s">
        <v>1778</v>
      </c>
      <c r="I353" s="15" t="s">
        <v>1779</v>
      </c>
      <c r="J353" t="s">
        <v>1780</v>
      </c>
      <c r="K353" s="15" t="s">
        <v>637</v>
      </c>
      <c r="L353" s="15" t="s">
        <v>63</v>
      </c>
      <c r="M353" s="15" t="s">
        <v>1781</v>
      </c>
      <c r="N353" s="48" t="s">
        <v>1782</v>
      </c>
    </row>
    <row r="354" spans="1:14">
      <c r="A354" t="str">
        <f t="shared" si="5"/>
        <v>Fayette Co Public Schools, KY</v>
      </c>
      <c r="B354" t="s">
        <v>57</v>
      </c>
      <c r="D354" t="s">
        <v>630</v>
      </c>
      <c r="E354" t="s">
        <v>631</v>
      </c>
      <c r="F354" t="s">
        <v>630</v>
      </c>
      <c r="G354" t="s">
        <v>631</v>
      </c>
      <c r="H354" t="s">
        <v>1787</v>
      </c>
      <c r="I354" t="s">
        <v>1788</v>
      </c>
      <c r="J354" t="s">
        <v>1789</v>
      </c>
      <c r="K354" t="s">
        <v>637</v>
      </c>
      <c r="L354" t="s">
        <v>63</v>
      </c>
      <c r="M354" t="s">
        <v>1755</v>
      </c>
      <c r="N354" s="48" t="s">
        <v>1790</v>
      </c>
    </row>
    <row r="355" spans="1:14">
      <c r="A355" t="str">
        <f t="shared" si="5"/>
        <v>Fayette Co Public Schools, KY</v>
      </c>
      <c r="B355" t="s">
        <v>57</v>
      </c>
      <c r="D355" s="15" t="s">
        <v>630</v>
      </c>
      <c r="E355" s="15" t="s">
        <v>631</v>
      </c>
      <c r="F355" s="15" t="s">
        <v>630</v>
      </c>
      <c r="G355" s="15" t="s">
        <v>631</v>
      </c>
      <c r="H355" s="15" t="s">
        <v>1791</v>
      </c>
      <c r="I355" s="15" t="s">
        <v>1792</v>
      </c>
      <c r="J355" s="15" t="s">
        <v>1793</v>
      </c>
      <c r="K355" s="15" t="s">
        <v>637</v>
      </c>
      <c r="L355" s="15" t="s">
        <v>63</v>
      </c>
      <c r="M355" s="15" t="s">
        <v>1733</v>
      </c>
      <c r="N355" s="48" t="s">
        <v>1794</v>
      </c>
    </row>
    <row r="356" spans="1:14">
      <c r="A356" t="str">
        <f t="shared" si="5"/>
        <v>Fayette Co Public Schools, KY</v>
      </c>
      <c r="B356" t="s">
        <v>57</v>
      </c>
      <c r="D356" s="15" t="s">
        <v>630</v>
      </c>
      <c r="E356" s="15" t="s">
        <v>631</v>
      </c>
      <c r="F356" s="15" t="s">
        <v>630</v>
      </c>
      <c r="G356" s="15" t="s">
        <v>631</v>
      </c>
      <c r="H356" s="15" t="s">
        <v>1795</v>
      </c>
      <c r="I356" s="15" t="s">
        <v>1796</v>
      </c>
      <c r="J356" s="15" t="s">
        <v>1797</v>
      </c>
      <c r="K356" s="15" t="s">
        <v>637</v>
      </c>
      <c r="L356" s="15" t="s">
        <v>63</v>
      </c>
      <c r="M356" s="15" t="s">
        <v>1798</v>
      </c>
      <c r="N356" s="48" t="s">
        <v>1799</v>
      </c>
    </row>
    <row r="357" spans="1:14">
      <c r="A357" t="str">
        <f t="shared" si="5"/>
        <v>Fayette Co Public Schools, KY</v>
      </c>
      <c r="B357" t="s">
        <v>57</v>
      </c>
      <c r="D357" s="15" t="s">
        <v>630</v>
      </c>
      <c r="E357" s="15" t="s">
        <v>631</v>
      </c>
      <c r="F357" s="15" t="s">
        <v>630</v>
      </c>
      <c r="G357" s="15" t="s">
        <v>631</v>
      </c>
      <c r="H357" s="15" t="s">
        <v>1800</v>
      </c>
      <c r="I357" s="15" t="s">
        <v>1801</v>
      </c>
      <c r="J357" s="15" t="s">
        <v>1802</v>
      </c>
      <c r="K357" s="15" t="s">
        <v>637</v>
      </c>
      <c r="L357" s="15" t="s">
        <v>63</v>
      </c>
      <c r="M357" s="15" t="s">
        <v>638</v>
      </c>
      <c r="N357" s="48" t="s">
        <v>1803</v>
      </c>
    </row>
    <row r="358" spans="1:14">
      <c r="A358" t="str">
        <f t="shared" si="5"/>
        <v>Fayette Co Public Schools, KY</v>
      </c>
      <c r="B358" t="s">
        <v>57</v>
      </c>
      <c r="D358" s="15" t="s">
        <v>630</v>
      </c>
      <c r="E358" s="15" t="s">
        <v>631</v>
      </c>
      <c r="F358" s="15" t="s">
        <v>630</v>
      </c>
      <c r="G358" s="15" t="s">
        <v>631</v>
      </c>
      <c r="H358" s="15" t="s">
        <v>1804</v>
      </c>
      <c r="I358" s="15" t="s">
        <v>1805</v>
      </c>
      <c r="J358" s="15" t="s">
        <v>1806</v>
      </c>
      <c r="K358" s="15" t="s">
        <v>637</v>
      </c>
      <c r="L358" s="15" t="s">
        <v>63</v>
      </c>
      <c r="M358" s="15" t="s">
        <v>1722</v>
      </c>
      <c r="N358" s="48" t="s">
        <v>1807</v>
      </c>
    </row>
    <row r="359" spans="1:14">
      <c r="A359" t="str">
        <f t="shared" si="5"/>
        <v>Fayette Co Public Schools, KY</v>
      </c>
      <c r="B359" t="s">
        <v>57</v>
      </c>
      <c r="D359" s="15" t="s">
        <v>630</v>
      </c>
      <c r="E359" s="15" t="s">
        <v>631</v>
      </c>
      <c r="F359" s="15" t="s">
        <v>630</v>
      </c>
      <c r="G359" s="15" t="s">
        <v>631</v>
      </c>
      <c r="H359" s="15" t="s">
        <v>1808</v>
      </c>
      <c r="I359" s="15" t="s">
        <v>1809</v>
      </c>
      <c r="J359" s="15" t="s">
        <v>1810</v>
      </c>
      <c r="K359" s="15" t="s">
        <v>637</v>
      </c>
      <c r="L359" s="15" t="s">
        <v>63</v>
      </c>
      <c r="M359" s="15" t="s">
        <v>1722</v>
      </c>
      <c r="N359" s="48" t="s">
        <v>1811</v>
      </c>
    </row>
    <row r="360" spans="1:14">
      <c r="A360" t="str">
        <f t="shared" si="5"/>
        <v>Fayette Co Public Schools, KY</v>
      </c>
      <c r="B360" t="s">
        <v>57</v>
      </c>
      <c r="D360" t="s">
        <v>630</v>
      </c>
      <c r="E360" t="s">
        <v>631</v>
      </c>
      <c r="F360" t="s">
        <v>630</v>
      </c>
      <c r="G360" t="s">
        <v>631</v>
      </c>
      <c r="H360" t="s">
        <v>1812</v>
      </c>
      <c r="I360" t="s">
        <v>1813</v>
      </c>
      <c r="J360" t="s">
        <v>1814</v>
      </c>
      <c r="K360" t="s">
        <v>637</v>
      </c>
      <c r="L360" t="s">
        <v>63</v>
      </c>
      <c r="M360" t="s">
        <v>1781</v>
      </c>
      <c r="N360" s="48" t="s">
        <v>1815</v>
      </c>
    </row>
    <row r="361" spans="1:14">
      <c r="A361" t="str">
        <f t="shared" si="5"/>
        <v>Fayette Co Public Schools, KY</v>
      </c>
      <c r="B361" t="s">
        <v>57</v>
      </c>
      <c r="D361" s="15" t="s">
        <v>630</v>
      </c>
      <c r="E361" s="15" t="s">
        <v>631</v>
      </c>
      <c r="F361" s="15" t="s">
        <v>630</v>
      </c>
      <c r="G361" s="15" t="s">
        <v>631</v>
      </c>
      <c r="H361" s="15" t="s">
        <v>1816</v>
      </c>
      <c r="I361" s="15" t="s">
        <v>1817</v>
      </c>
      <c r="J361" s="15" t="s">
        <v>1818</v>
      </c>
      <c r="K361" s="15" t="s">
        <v>637</v>
      </c>
      <c r="L361" s="15" t="s">
        <v>63</v>
      </c>
      <c r="M361" s="15" t="s">
        <v>1744</v>
      </c>
      <c r="N361" s="48" t="s">
        <v>1819</v>
      </c>
    </row>
    <row r="362" spans="1:14">
      <c r="A362" t="str">
        <f t="shared" si="5"/>
        <v>Fayette Co Public Schools, KY</v>
      </c>
      <c r="B362" t="s">
        <v>57</v>
      </c>
      <c r="D362" t="s">
        <v>630</v>
      </c>
      <c r="E362" t="s">
        <v>631</v>
      </c>
      <c r="F362" t="s">
        <v>630</v>
      </c>
      <c r="G362" t="s">
        <v>631</v>
      </c>
      <c r="H362" t="s">
        <v>1820</v>
      </c>
      <c r="I362" t="s">
        <v>1821</v>
      </c>
      <c r="J362" t="s">
        <v>1822</v>
      </c>
      <c r="K362" t="s">
        <v>637</v>
      </c>
      <c r="L362" t="s">
        <v>63</v>
      </c>
      <c r="M362" t="s">
        <v>1733</v>
      </c>
      <c r="N362" s="48" t="s">
        <v>1823</v>
      </c>
    </row>
    <row r="363" spans="1:14">
      <c r="A363" t="str">
        <f t="shared" si="5"/>
        <v>Fayette Co Public Schools, KY</v>
      </c>
      <c r="B363" t="s">
        <v>57</v>
      </c>
      <c r="D363" s="15" t="s">
        <v>630</v>
      </c>
      <c r="E363" s="15" t="s">
        <v>631</v>
      </c>
      <c r="F363" s="15" t="s">
        <v>630</v>
      </c>
      <c r="G363" s="15" t="s">
        <v>631</v>
      </c>
      <c r="H363" s="15" t="s">
        <v>1824</v>
      </c>
      <c r="I363" s="15" t="s">
        <v>1825</v>
      </c>
      <c r="J363" s="15" t="s">
        <v>1826</v>
      </c>
      <c r="K363" s="15" t="s">
        <v>637</v>
      </c>
      <c r="L363" s="15" t="s">
        <v>63</v>
      </c>
      <c r="M363" s="15" t="s">
        <v>1827</v>
      </c>
      <c r="N363" s="48" t="s">
        <v>1828</v>
      </c>
    </row>
    <row r="364" spans="1:14">
      <c r="A364" t="str">
        <f t="shared" si="5"/>
        <v>Fayette Co Public Schools, KY</v>
      </c>
      <c r="B364" t="s">
        <v>57</v>
      </c>
      <c r="D364" s="15" t="s">
        <v>630</v>
      </c>
      <c r="E364" s="15" t="s">
        <v>631</v>
      </c>
      <c r="F364" s="15" t="s">
        <v>630</v>
      </c>
      <c r="G364" s="15" t="s">
        <v>631</v>
      </c>
      <c r="H364" s="15" t="s">
        <v>1829</v>
      </c>
      <c r="I364" s="15" t="s">
        <v>1830</v>
      </c>
      <c r="J364" s="15" t="s">
        <v>1831</v>
      </c>
      <c r="K364" s="15" t="s">
        <v>637</v>
      </c>
      <c r="L364" s="15" t="s">
        <v>63</v>
      </c>
      <c r="M364" s="15" t="s">
        <v>1781</v>
      </c>
      <c r="N364" s="48" t="s">
        <v>1832</v>
      </c>
    </row>
    <row r="365" spans="1:14">
      <c r="A365" t="str">
        <f t="shared" si="5"/>
        <v>Fayette Co Public Schools, KY</v>
      </c>
      <c r="B365" t="s">
        <v>57</v>
      </c>
      <c r="D365" s="15" t="s">
        <v>630</v>
      </c>
      <c r="E365" s="15" t="s">
        <v>631</v>
      </c>
      <c r="F365" s="15" t="s">
        <v>630</v>
      </c>
      <c r="G365" s="15" t="s">
        <v>631</v>
      </c>
      <c r="H365" s="15" t="s">
        <v>1833</v>
      </c>
      <c r="I365" s="15" t="s">
        <v>1834</v>
      </c>
      <c r="J365" s="15" t="s">
        <v>1835</v>
      </c>
      <c r="K365" s="15" t="s">
        <v>637</v>
      </c>
      <c r="L365" s="15" t="s">
        <v>63</v>
      </c>
      <c r="M365" s="15" t="s">
        <v>1733</v>
      </c>
      <c r="N365" s="48" t="s">
        <v>1836</v>
      </c>
    </row>
    <row r="366" spans="1:14">
      <c r="A366" t="str">
        <f t="shared" si="5"/>
        <v>Fayette Co Public Schools, KY</v>
      </c>
      <c r="B366" t="s">
        <v>57</v>
      </c>
      <c r="D366" s="15" t="s">
        <v>630</v>
      </c>
      <c r="E366" s="15" t="s">
        <v>631</v>
      </c>
      <c r="F366" s="15" t="s">
        <v>630</v>
      </c>
      <c r="G366" s="15" t="s">
        <v>631</v>
      </c>
      <c r="H366" s="15" t="s">
        <v>1837</v>
      </c>
      <c r="I366" s="15" t="s">
        <v>1838</v>
      </c>
      <c r="J366" s="15" t="s">
        <v>1839</v>
      </c>
      <c r="K366" s="15" t="s">
        <v>637</v>
      </c>
      <c r="L366" s="15" t="s">
        <v>63</v>
      </c>
      <c r="M366" s="15" t="s">
        <v>1712</v>
      </c>
      <c r="N366" s="48" t="s">
        <v>1840</v>
      </c>
    </row>
    <row r="367" spans="1:14">
      <c r="A367" t="str">
        <f t="shared" si="5"/>
        <v>Fayette Co Public Schools, KY</v>
      </c>
      <c r="B367" t="s">
        <v>57</v>
      </c>
      <c r="D367" s="15" t="s">
        <v>630</v>
      </c>
      <c r="E367" s="15" t="s">
        <v>631</v>
      </c>
      <c r="F367" s="15" t="s">
        <v>630</v>
      </c>
      <c r="G367" s="15" t="s">
        <v>631</v>
      </c>
      <c r="H367" s="15" t="s">
        <v>1841</v>
      </c>
      <c r="I367" s="15" t="s">
        <v>1136</v>
      </c>
      <c r="J367" s="15" t="s">
        <v>1842</v>
      </c>
      <c r="K367" s="15" t="s">
        <v>637</v>
      </c>
      <c r="L367" s="15" t="s">
        <v>63</v>
      </c>
      <c r="M367" s="15" t="s">
        <v>1744</v>
      </c>
      <c r="N367" s="48" t="s">
        <v>1843</v>
      </c>
    </row>
    <row r="368" spans="1:14">
      <c r="A368" t="str">
        <f t="shared" si="5"/>
        <v>Fayette Co Public Schools, KY</v>
      </c>
      <c r="B368" t="s">
        <v>57</v>
      </c>
      <c r="D368" s="15" t="s">
        <v>630</v>
      </c>
      <c r="E368" s="15" t="s">
        <v>631</v>
      </c>
      <c r="F368" s="15" t="s">
        <v>630</v>
      </c>
      <c r="G368" s="15" t="s">
        <v>631</v>
      </c>
      <c r="H368" s="15" t="s">
        <v>1844</v>
      </c>
      <c r="I368" s="15" t="s">
        <v>1845</v>
      </c>
      <c r="J368" t="s">
        <v>1846</v>
      </c>
      <c r="K368" s="15" t="s">
        <v>637</v>
      </c>
      <c r="L368" s="15" t="s">
        <v>63</v>
      </c>
      <c r="M368" s="15" t="s">
        <v>1722</v>
      </c>
      <c r="N368" s="48" t="s">
        <v>1847</v>
      </c>
    </row>
    <row r="369" spans="1:14">
      <c r="A369" t="str">
        <f t="shared" si="5"/>
        <v>Fayette Co Public Schools, KY</v>
      </c>
      <c r="B369" t="s">
        <v>57</v>
      </c>
      <c r="D369" s="15" t="s">
        <v>630</v>
      </c>
      <c r="E369" s="15" t="s">
        <v>631</v>
      </c>
      <c r="F369" s="15" t="s">
        <v>630</v>
      </c>
      <c r="G369" s="15" t="s">
        <v>631</v>
      </c>
      <c r="H369" s="15" t="s">
        <v>1848</v>
      </c>
      <c r="I369" s="15" t="s">
        <v>1849</v>
      </c>
      <c r="J369" s="15" t="s">
        <v>1850</v>
      </c>
      <c r="K369" s="15" t="s">
        <v>637</v>
      </c>
      <c r="L369" s="15" t="s">
        <v>63</v>
      </c>
      <c r="M369" s="15" t="s">
        <v>1755</v>
      </c>
      <c r="N369" s="48" t="s">
        <v>1851</v>
      </c>
    </row>
    <row r="370" spans="1:14">
      <c r="A370" t="str">
        <f t="shared" si="5"/>
        <v>Fayette Co Public Schools, KY</v>
      </c>
      <c r="B370" t="s">
        <v>57</v>
      </c>
      <c r="D370" s="15" t="s">
        <v>630</v>
      </c>
      <c r="E370" s="15" t="s">
        <v>631</v>
      </c>
      <c r="F370" s="15" t="s">
        <v>630</v>
      </c>
      <c r="G370" s="15" t="s">
        <v>631</v>
      </c>
      <c r="H370" s="15" t="s">
        <v>1852</v>
      </c>
      <c r="I370" s="15" t="s">
        <v>1853</v>
      </c>
      <c r="J370" s="15" t="s">
        <v>1854</v>
      </c>
      <c r="K370" s="15" t="s">
        <v>637</v>
      </c>
      <c r="L370" s="15" t="s">
        <v>63</v>
      </c>
      <c r="M370" s="15" t="s">
        <v>638</v>
      </c>
      <c r="N370" s="48" t="s">
        <v>1855</v>
      </c>
    </row>
    <row r="371" spans="1:14">
      <c r="A371" t="str">
        <f t="shared" si="5"/>
        <v>Fayette Co Public Schools, KY</v>
      </c>
      <c r="B371" t="s">
        <v>57</v>
      </c>
      <c r="D371" s="15" t="s">
        <v>630</v>
      </c>
      <c r="E371" s="15" t="s">
        <v>631</v>
      </c>
      <c r="F371" s="15" t="s">
        <v>630</v>
      </c>
      <c r="G371" s="15" t="s">
        <v>631</v>
      </c>
      <c r="H371" s="15" t="s">
        <v>1856</v>
      </c>
      <c r="I371" s="15" t="s">
        <v>1857</v>
      </c>
      <c r="J371" s="15" t="s">
        <v>1858</v>
      </c>
      <c r="K371" s="15" t="s">
        <v>637</v>
      </c>
      <c r="L371" s="15" t="s">
        <v>63</v>
      </c>
      <c r="M371" s="15" t="s">
        <v>1722</v>
      </c>
      <c r="N371" s="48" t="s">
        <v>1859</v>
      </c>
    </row>
    <row r="372" spans="1:14">
      <c r="A372" t="str">
        <f t="shared" si="5"/>
        <v>Fayette Co Public Schools, KY</v>
      </c>
      <c r="B372" t="s">
        <v>57</v>
      </c>
      <c r="D372" t="s">
        <v>630</v>
      </c>
      <c r="E372" t="s">
        <v>631</v>
      </c>
      <c r="F372" t="s">
        <v>630</v>
      </c>
      <c r="G372" t="s">
        <v>631</v>
      </c>
      <c r="H372" t="s">
        <v>1860</v>
      </c>
      <c r="I372" t="s">
        <v>1861</v>
      </c>
      <c r="J372" t="s">
        <v>1862</v>
      </c>
      <c r="K372" t="s">
        <v>637</v>
      </c>
      <c r="L372" t="s">
        <v>63</v>
      </c>
      <c r="M372" t="s">
        <v>1781</v>
      </c>
      <c r="N372" s="48" t="s">
        <v>1863</v>
      </c>
    </row>
    <row r="373" spans="1:14">
      <c r="A373" t="str">
        <f t="shared" si="5"/>
        <v>Fayette Co Public Schools, KY</v>
      </c>
      <c r="B373" t="s">
        <v>57</v>
      </c>
      <c r="D373" s="15" t="s">
        <v>630</v>
      </c>
      <c r="E373" s="15" t="s">
        <v>631</v>
      </c>
      <c r="F373" s="15" t="s">
        <v>630</v>
      </c>
      <c r="G373" s="15" t="s">
        <v>631</v>
      </c>
      <c r="H373" s="15" t="s">
        <v>1864</v>
      </c>
      <c r="I373" s="15" t="s">
        <v>1865</v>
      </c>
      <c r="J373" s="15" t="s">
        <v>1866</v>
      </c>
      <c r="K373" s="15" t="s">
        <v>637</v>
      </c>
      <c r="L373" s="15" t="s">
        <v>63</v>
      </c>
      <c r="M373" s="15" t="s">
        <v>638</v>
      </c>
      <c r="N373" s="48" t="s">
        <v>1867</v>
      </c>
    </row>
    <row r="374" spans="1:14">
      <c r="A374" t="str">
        <f t="shared" si="5"/>
        <v>Fayette Co Public Schools, KY</v>
      </c>
      <c r="B374" t="s">
        <v>57</v>
      </c>
      <c r="D374" s="15" t="s">
        <v>630</v>
      </c>
      <c r="E374" s="15" t="s">
        <v>631</v>
      </c>
      <c r="F374" s="15" t="s">
        <v>630</v>
      </c>
      <c r="G374" s="15" t="s">
        <v>631</v>
      </c>
      <c r="H374" s="15" t="s">
        <v>1868</v>
      </c>
      <c r="I374" s="15" t="s">
        <v>1869</v>
      </c>
      <c r="J374" s="15" t="s">
        <v>1870</v>
      </c>
      <c r="K374" s="15" t="s">
        <v>637</v>
      </c>
      <c r="L374" s="15" t="s">
        <v>63</v>
      </c>
      <c r="M374" s="15" t="s">
        <v>1871</v>
      </c>
      <c r="N374" s="48" t="s">
        <v>1872</v>
      </c>
    </row>
    <row r="375" spans="1:14">
      <c r="A375" t="str">
        <f t="shared" si="5"/>
        <v>Fayette Co Public Schools, KY</v>
      </c>
      <c r="B375" t="s">
        <v>57</v>
      </c>
      <c r="D375" s="15" t="s">
        <v>630</v>
      </c>
      <c r="E375" s="15" t="s">
        <v>631</v>
      </c>
      <c r="F375" s="15" t="s">
        <v>630</v>
      </c>
      <c r="G375" s="15" t="s">
        <v>631</v>
      </c>
      <c r="H375" s="15" t="s">
        <v>1873</v>
      </c>
      <c r="I375" s="15" t="s">
        <v>1874</v>
      </c>
      <c r="J375" s="15" t="s">
        <v>1875</v>
      </c>
      <c r="K375" s="15" t="s">
        <v>637</v>
      </c>
      <c r="L375" s="15" t="s">
        <v>63</v>
      </c>
      <c r="M375" s="15" t="s">
        <v>638</v>
      </c>
      <c r="N375" s="48" t="s">
        <v>1876</v>
      </c>
    </row>
    <row r="376" spans="1:14">
      <c r="A376" t="str">
        <f t="shared" si="5"/>
        <v>Fayette Co Public Schools, KY</v>
      </c>
      <c r="B376" t="s">
        <v>57</v>
      </c>
      <c r="D376" t="s">
        <v>630</v>
      </c>
      <c r="E376" t="s">
        <v>631</v>
      </c>
      <c r="F376" t="s">
        <v>630</v>
      </c>
      <c r="G376" t="s">
        <v>631</v>
      </c>
      <c r="H376" t="s">
        <v>1877</v>
      </c>
      <c r="I376" t="s">
        <v>1878</v>
      </c>
      <c r="J376" t="s">
        <v>1879</v>
      </c>
      <c r="K376" t="s">
        <v>637</v>
      </c>
      <c r="L376" t="s">
        <v>63</v>
      </c>
      <c r="M376" t="s">
        <v>638</v>
      </c>
      <c r="N376" s="48" t="s">
        <v>1880</v>
      </c>
    </row>
    <row r="377" spans="1:14">
      <c r="A377" t="str">
        <f t="shared" si="5"/>
        <v>Fayette Co Public Schools, KY</v>
      </c>
      <c r="B377" t="s">
        <v>57</v>
      </c>
      <c r="D377" s="15" t="s">
        <v>630</v>
      </c>
      <c r="E377" s="15" t="s">
        <v>631</v>
      </c>
      <c r="F377" s="15" t="s">
        <v>630</v>
      </c>
      <c r="G377" s="15" t="s">
        <v>631</v>
      </c>
      <c r="H377" s="15" t="s">
        <v>1881</v>
      </c>
      <c r="I377" s="15" t="s">
        <v>1882</v>
      </c>
      <c r="J377" s="15" t="s">
        <v>1883</v>
      </c>
      <c r="K377" s="15" t="s">
        <v>637</v>
      </c>
      <c r="L377" s="15" t="s">
        <v>63</v>
      </c>
      <c r="M377" s="15" t="s">
        <v>1712</v>
      </c>
      <c r="N377" s="48" t="s">
        <v>1884</v>
      </c>
    </row>
    <row r="378" spans="1:14">
      <c r="A378" t="str">
        <f t="shared" si="5"/>
        <v>Fayette Co Public Schools, KY</v>
      </c>
      <c r="B378" t="s">
        <v>57</v>
      </c>
      <c r="D378" t="s">
        <v>630</v>
      </c>
      <c r="E378" t="s">
        <v>631</v>
      </c>
      <c r="F378" t="s">
        <v>630</v>
      </c>
      <c r="G378" t="s">
        <v>631</v>
      </c>
      <c r="H378" t="s">
        <v>1885</v>
      </c>
      <c r="I378" t="s">
        <v>1886</v>
      </c>
      <c r="J378" t="s">
        <v>1887</v>
      </c>
      <c r="K378" t="s">
        <v>637</v>
      </c>
      <c r="L378" t="s">
        <v>63</v>
      </c>
      <c r="M378" t="s">
        <v>1888</v>
      </c>
      <c r="N378" s="48" t="s">
        <v>1889</v>
      </c>
    </row>
    <row r="379" spans="1:14">
      <c r="A379" t="str">
        <f t="shared" si="5"/>
        <v>Fayette Co Public Schools, KY</v>
      </c>
      <c r="B379" t="s">
        <v>57</v>
      </c>
      <c r="D379" s="15" t="s">
        <v>630</v>
      </c>
      <c r="E379" s="15" t="s">
        <v>631</v>
      </c>
      <c r="F379" s="15" t="s">
        <v>630</v>
      </c>
      <c r="G379" s="15" t="s">
        <v>631</v>
      </c>
      <c r="H379" s="15" t="s">
        <v>1890</v>
      </c>
      <c r="I379" s="15" t="s">
        <v>1891</v>
      </c>
      <c r="J379" s="15" t="s">
        <v>1892</v>
      </c>
      <c r="K379" s="15" t="s">
        <v>637</v>
      </c>
      <c r="L379" s="15" t="s">
        <v>63</v>
      </c>
      <c r="M379" s="15" t="s">
        <v>1798</v>
      </c>
      <c r="N379" s="48" t="s">
        <v>1893</v>
      </c>
    </row>
    <row r="380" spans="1:14">
      <c r="A380" t="str">
        <f t="shared" si="5"/>
        <v>Fayette Co Public Schools, KY</v>
      </c>
      <c r="B380" t="s">
        <v>57</v>
      </c>
      <c r="D380" s="15" t="s">
        <v>630</v>
      </c>
      <c r="E380" s="15" t="s">
        <v>631</v>
      </c>
      <c r="F380" s="15" t="s">
        <v>630</v>
      </c>
      <c r="G380" s="15" t="s">
        <v>631</v>
      </c>
      <c r="H380" s="15" t="s">
        <v>1894</v>
      </c>
      <c r="I380" s="15" t="s">
        <v>1895</v>
      </c>
      <c r="J380" s="15" t="s">
        <v>1896</v>
      </c>
      <c r="K380" s="15" t="s">
        <v>637</v>
      </c>
      <c r="L380" s="15" t="s">
        <v>63</v>
      </c>
      <c r="M380" s="15" t="s">
        <v>1712</v>
      </c>
      <c r="N380" s="48" t="s">
        <v>1897</v>
      </c>
    </row>
    <row r="381" spans="1:14">
      <c r="A381" t="str">
        <f t="shared" si="5"/>
        <v>Fayette Co Public Schools, KY</v>
      </c>
      <c r="B381" t="s">
        <v>57</v>
      </c>
      <c r="D381" s="15" t="s">
        <v>630</v>
      </c>
      <c r="E381" s="15" t="s">
        <v>631</v>
      </c>
      <c r="F381" s="15" t="s">
        <v>630</v>
      </c>
      <c r="G381" s="15" t="s">
        <v>631</v>
      </c>
      <c r="H381" s="15" t="s">
        <v>1898</v>
      </c>
      <c r="I381" s="15" t="s">
        <v>1899</v>
      </c>
      <c r="J381" s="15" t="s">
        <v>1900</v>
      </c>
      <c r="K381" s="15" t="s">
        <v>637</v>
      </c>
      <c r="L381" s="15" t="s">
        <v>63</v>
      </c>
      <c r="M381" s="15" t="s">
        <v>1888</v>
      </c>
      <c r="N381" s="48" t="s">
        <v>1901</v>
      </c>
    </row>
    <row r="382" spans="1:14">
      <c r="A382" t="str">
        <f t="shared" si="5"/>
        <v>Fayette Co Public Schools, KY</v>
      </c>
      <c r="B382" t="s">
        <v>57</v>
      </c>
      <c r="D382" s="15" t="s">
        <v>630</v>
      </c>
      <c r="E382" s="15" t="s">
        <v>631</v>
      </c>
      <c r="F382" s="15" t="s">
        <v>630</v>
      </c>
      <c r="G382" s="15" t="s">
        <v>631</v>
      </c>
      <c r="H382" s="15" t="s">
        <v>1902</v>
      </c>
      <c r="I382" s="15" t="s">
        <v>1903</v>
      </c>
      <c r="J382" s="15" t="s">
        <v>1904</v>
      </c>
      <c r="K382" s="15" t="s">
        <v>637</v>
      </c>
      <c r="L382" s="15" t="s">
        <v>63</v>
      </c>
      <c r="M382" s="15" t="s">
        <v>638</v>
      </c>
      <c r="N382" s="48" t="s">
        <v>1905</v>
      </c>
    </row>
    <row r="383" spans="1:14">
      <c r="A383" t="str">
        <f t="shared" si="5"/>
        <v>Fayette Co Public Schools, KY</v>
      </c>
      <c r="B383" t="s">
        <v>57</v>
      </c>
      <c r="D383" s="15" t="s">
        <v>630</v>
      </c>
      <c r="E383" s="15" t="s">
        <v>631</v>
      </c>
      <c r="F383" s="15" t="s">
        <v>630</v>
      </c>
      <c r="G383" s="15" t="s">
        <v>631</v>
      </c>
      <c r="H383" s="15" t="s">
        <v>1906</v>
      </c>
      <c r="I383" s="15" t="s">
        <v>1907</v>
      </c>
      <c r="J383" s="15" t="s">
        <v>1908</v>
      </c>
      <c r="K383" s="15" t="s">
        <v>637</v>
      </c>
      <c r="L383" s="15" t="s">
        <v>63</v>
      </c>
      <c r="M383" s="15" t="s">
        <v>1798</v>
      </c>
      <c r="N383" s="48" t="s">
        <v>1909</v>
      </c>
    </row>
    <row r="384" spans="1:14">
      <c r="A384" t="str">
        <f t="shared" si="5"/>
        <v>Fayette Co Public Schools, KY</v>
      </c>
      <c r="B384" t="s">
        <v>57</v>
      </c>
      <c r="D384" s="15" t="s">
        <v>630</v>
      </c>
      <c r="E384" s="15" t="s">
        <v>631</v>
      </c>
      <c r="F384" s="15" t="s">
        <v>630</v>
      </c>
      <c r="G384" s="15" t="s">
        <v>631</v>
      </c>
      <c r="H384" s="15" t="s">
        <v>1910</v>
      </c>
      <c r="I384" s="15" t="s">
        <v>1911</v>
      </c>
      <c r="J384" s="15" t="s">
        <v>1912</v>
      </c>
      <c r="K384" s="15" t="s">
        <v>637</v>
      </c>
      <c r="L384" s="15" t="s">
        <v>63</v>
      </c>
      <c r="M384" s="15" t="s">
        <v>1755</v>
      </c>
      <c r="N384" s="48" t="s">
        <v>1913</v>
      </c>
    </row>
    <row r="385" spans="1:14">
      <c r="A385" t="str">
        <f t="shared" si="5"/>
        <v>Fayette Co Public Schools, KY</v>
      </c>
      <c r="B385" t="s">
        <v>57</v>
      </c>
      <c r="D385" s="15" t="s">
        <v>630</v>
      </c>
      <c r="E385" s="15" t="s">
        <v>631</v>
      </c>
      <c r="F385" s="15" t="s">
        <v>630</v>
      </c>
      <c r="G385" s="15" t="s">
        <v>631</v>
      </c>
      <c r="H385" s="15" t="s">
        <v>1914</v>
      </c>
      <c r="I385" s="15" t="s">
        <v>1915</v>
      </c>
      <c r="J385" s="15" t="s">
        <v>1916</v>
      </c>
      <c r="K385" s="15" t="s">
        <v>637</v>
      </c>
      <c r="L385" s="15" t="s">
        <v>63</v>
      </c>
      <c r="M385" s="15" t="s">
        <v>1722</v>
      </c>
      <c r="N385" s="48" t="s">
        <v>1917</v>
      </c>
    </row>
    <row r="386" spans="1:14">
      <c r="A386" t="str">
        <f t="shared" ref="A386:A449" si="6">E386&amp;", KY"</f>
        <v>Fleming Co SD, KY</v>
      </c>
      <c r="B386" t="s">
        <v>57</v>
      </c>
      <c r="D386" s="15" t="s">
        <v>640</v>
      </c>
      <c r="E386" s="15" t="s">
        <v>641</v>
      </c>
      <c r="F386" s="15" t="s">
        <v>640</v>
      </c>
      <c r="G386" s="15" t="s">
        <v>641</v>
      </c>
      <c r="H386" s="15" t="s">
        <v>1918</v>
      </c>
      <c r="I386" s="15" t="s">
        <v>1919</v>
      </c>
      <c r="J386" s="15" t="s">
        <v>1920</v>
      </c>
      <c r="K386" s="15" t="s">
        <v>1921</v>
      </c>
      <c r="L386" s="15" t="s">
        <v>63</v>
      </c>
      <c r="M386" s="15" t="s">
        <v>1922</v>
      </c>
      <c r="N386" s="48" t="s">
        <v>1923</v>
      </c>
    </row>
    <row r="387" spans="1:14">
      <c r="A387" t="str">
        <f t="shared" si="6"/>
        <v>Fleming Co SD, KY</v>
      </c>
      <c r="B387" t="s">
        <v>57</v>
      </c>
      <c r="D387" t="s">
        <v>640</v>
      </c>
      <c r="E387" t="s">
        <v>641</v>
      </c>
      <c r="F387" t="s">
        <v>640</v>
      </c>
      <c r="G387" t="s">
        <v>641</v>
      </c>
      <c r="H387" t="s">
        <v>1924</v>
      </c>
      <c r="I387" t="s">
        <v>1925</v>
      </c>
      <c r="J387" t="s">
        <v>1926</v>
      </c>
      <c r="K387" t="s">
        <v>1927</v>
      </c>
      <c r="L387" t="s">
        <v>63</v>
      </c>
      <c r="M387" t="s">
        <v>1928</v>
      </c>
      <c r="N387" s="48" t="e">
        <v>#N/A</v>
      </c>
    </row>
    <row r="388" spans="1:14">
      <c r="A388" t="str">
        <f t="shared" si="6"/>
        <v>Fleming Co SD, KY</v>
      </c>
      <c r="B388" t="s">
        <v>57</v>
      </c>
      <c r="D388" s="15" t="s">
        <v>640</v>
      </c>
      <c r="E388" s="15" t="s">
        <v>641</v>
      </c>
      <c r="F388" s="15" t="s">
        <v>640</v>
      </c>
      <c r="G388" s="15" t="s">
        <v>641</v>
      </c>
      <c r="H388" s="15" t="s">
        <v>1929</v>
      </c>
      <c r="I388" s="15" t="s">
        <v>1930</v>
      </c>
      <c r="J388" s="15" t="s">
        <v>1931</v>
      </c>
      <c r="K388" s="15" t="s">
        <v>649</v>
      </c>
      <c r="L388" s="15" t="s">
        <v>63</v>
      </c>
      <c r="M388" s="15" t="s">
        <v>650</v>
      </c>
      <c r="N388" s="48" t="s">
        <v>1932</v>
      </c>
    </row>
    <row r="389" spans="1:14">
      <c r="A389" t="str">
        <f t="shared" si="6"/>
        <v>Fleming Co SD, KY</v>
      </c>
      <c r="B389" t="s">
        <v>57</v>
      </c>
      <c r="D389" s="15" t="s">
        <v>640</v>
      </c>
      <c r="E389" s="15" t="s">
        <v>641</v>
      </c>
      <c r="F389" s="15" t="s">
        <v>640</v>
      </c>
      <c r="G389" s="15" t="s">
        <v>641</v>
      </c>
      <c r="H389" s="15" t="s">
        <v>1933</v>
      </c>
      <c r="I389" s="15" t="s">
        <v>1934</v>
      </c>
      <c r="J389" s="15" t="s">
        <v>1935</v>
      </c>
      <c r="K389" s="15" t="s">
        <v>1936</v>
      </c>
      <c r="L389" s="15" t="s">
        <v>63</v>
      </c>
      <c r="M389" s="15" t="s">
        <v>1937</v>
      </c>
      <c r="N389" s="48" t="e">
        <v>#N/A</v>
      </c>
    </row>
    <row r="390" spans="1:14">
      <c r="A390" t="str">
        <f t="shared" si="6"/>
        <v>Floyd Co SD, KY</v>
      </c>
      <c r="B390" t="s">
        <v>57</v>
      </c>
      <c r="D390" s="15" t="s">
        <v>652</v>
      </c>
      <c r="E390" s="15" t="s">
        <v>653</v>
      </c>
      <c r="F390" s="15" t="s">
        <v>652</v>
      </c>
      <c r="G390" s="15" t="s">
        <v>653</v>
      </c>
      <c r="H390" s="15" t="s">
        <v>1938</v>
      </c>
      <c r="I390" s="15" t="s">
        <v>1939</v>
      </c>
      <c r="J390" t="s">
        <v>1940</v>
      </c>
      <c r="K390" s="15" t="s">
        <v>1941</v>
      </c>
      <c r="L390" s="15" t="s">
        <v>63</v>
      </c>
      <c r="M390" s="15" t="s">
        <v>1942</v>
      </c>
      <c r="N390" s="48" t="s">
        <v>1943</v>
      </c>
    </row>
    <row r="391" spans="1:14">
      <c r="A391" t="str">
        <f t="shared" si="6"/>
        <v>Floyd Co SD, KY</v>
      </c>
      <c r="B391" t="s">
        <v>57</v>
      </c>
      <c r="D391" t="s">
        <v>652</v>
      </c>
      <c r="E391" t="s">
        <v>653</v>
      </c>
      <c r="F391" t="s">
        <v>652</v>
      </c>
      <c r="G391" t="s">
        <v>653</v>
      </c>
      <c r="H391" t="s">
        <v>1944</v>
      </c>
      <c r="I391" t="s">
        <v>1945</v>
      </c>
      <c r="J391" t="s">
        <v>1946</v>
      </c>
      <c r="K391" t="s">
        <v>1947</v>
      </c>
      <c r="L391" t="s">
        <v>63</v>
      </c>
      <c r="M391" t="s">
        <v>1948</v>
      </c>
      <c r="N391" s="48" t="s">
        <v>1949</v>
      </c>
    </row>
    <row r="392" spans="1:14">
      <c r="A392" t="str">
        <f t="shared" si="6"/>
        <v>Floyd Co SD, KY</v>
      </c>
      <c r="B392" t="s">
        <v>57</v>
      </c>
      <c r="D392" s="15" t="s">
        <v>652</v>
      </c>
      <c r="E392" s="15" t="s">
        <v>653</v>
      </c>
      <c r="F392" s="15" t="s">
        <v>652</v>
      </c>
      <c r="G392" s="15" t="s">
        <v>653</v>
      </c>
      <c r="H392" s="15" t="s">
        <v>1950</v>
      </c>
      <c r="I392" s="15" t="s">
        <v>1951</v>
      </c>
      <c r="J392" s="15" t="s">
        <v>1952</v>
      </c>
      <c r="K392" s="15" t="s">
        <v>659</v>
      </c>
      <c r="L392" s="15" t="s">
        <v>63</v>
      </c>
      <c r="M392" s="15" t="s">
        <v>660</v>
      </c>
      <c r="N392" s="48" t="e">
        <v>#N/A</v>
      </c>
    </row>
    <row r="393" spans="1:14">
      <c r="A393" t="str">
        <f t="shared" si="6"/>
        <v>Floyd Co SD, KY</v>
      </c>
      <c r="B393" t="s">
        <v>57</v>
      </c>
      <c r="D393" t="s">
        <v>652</v>
      </c>
      <c r="E393" t="s">
        <v>653</v>
      </c>
      <c r="F393" t="s">
        <v>652</v>
      </c>
      <c r="G393" t="s">
        <v>653</v>
      </c>
      <c r="H393" t="s">
        <v>1953</v>
      </c>
      <c r="I393" t="s">
        <v>1954</v>
      </c>
      <c r="J393" t="s">
        <v>1955</v>
      </c>
      <c r="K393" t="s">
        <v>1956</v>
      </c>
      <c r="L393" t="s">
        <v>63</v>
      </c>
      <c r="M393" t="s">
        <v>1957</v>
      </c>
      <c r="N393" s="48" t="s">
        <v>1958</v>
      </c>
    </row>
    <row r="394" spans="1:14">
      <c r="A394" t="str">
        <f t="shared" si="6"/>
        <v>Floyd Co SD, KY</v>
      </c>
      <c r="B394" t="s">
        <v>57</v>
      </c>
      <c r="D394" s="15" t="s">
        <v>652</v>
      </c>
      <c r="E394" s="15" t="s">
        <v>653</v>
      </c>
      <c r="F394" s="15" t="s">
        <v>652</v>
      </c>
      <c r="G394" s="15" t="s">
        <v>653</v>
      </c>
      <c r="H394" s="15" t="s">
        <v>1959</v>
      </c>
      <c r="I394" s="15" t="s">
        <v>1960</v>
      </c>
      <c r="J394" s="15" t="s">
        <v>1961</v>
      </c>
      <c r="K394" s="15" t="s">
        <v>1962</v>
      </c>
      <c r="L394" s="15" t="s">
        <v>63</v>
      </c>
      <c r="M394" s="15" t="s">
        <v>1963</v>
      </c>
      <c r="N394" s="48" t="s">
        <v>1964</v>
      </c>
    </row>
    <row r="395" spans="1:14">
      <c r="A395" t="str">
        <f t="shared" si="6"/>
        <v>Floyd Co SD, KY</v>
      </c>
      <c r="B395" t="s">
        <v>57</v>
      </c>
      <c r="D395" s="15" t="s">
        <v>652</v>
      </c>
      <c r="E395" s="15" t="s">
        <v>653</v>
      </c>
      <c r="F395" s="15" t="s">
        <v>652</v>
      </c>
      <c r="G395" s="15" t="s">
        <v>653</v>
      </c>
      <c r="H395" s="15" t="s">
        <v>1965</v>
      </c>
      <c r="I395" s="15" t="s">
        <v>1966</v>
      </c>
      <c r="J395" s="15" t="s">
        <v>1967</v>
      </c>
      <c r="K395" s="15" t="s">
        <v>1968</v>
      </c>
      <c r="L395" s="15" t="s">
        <v>63</v>
      </c>
      <c r="M395" s="15" t="s">
        <v>1969</v>
      </c>
      <c r="N395" s="48" t="s">
        <v>1970</v>
      </c>
    </row>
    <row r="396" spans="1:14">
      <c r="A396" t="str">
        <f t="shared" si="6"/>
        <v>Floyd Co SD, KY</v>
      </c>
      <c r="B396" t="s">
        <v>57</v>
      </c>
      <c r="D396" s="15" t="s">
        <v>652</v>
      </c>
      <c r="E396" s="15" t="s">
        <v>653</v>
      </c>
      <c r="F396" s="15" t="s">
        <v>652</v>
      </c>
      <c r="G396" s="15" t="s">
        <v>653</v>
      </c>
      <c r="H396" s="15" t="s">
        <v>1971</v>
      </c>
      <c r="I396" s="15" t="s">
        <v>1972</v>
      </c>
      <c r="J396" s="15" t="s">
        <v>1973</v>
      </c>
      <c r="K396" s="15" t="s">
        <v>1974</v>
      </c>
      <c r="L396" s="15" t="s">
        <v>63</v>
      </c>
      <c r="M396" s="15" t="s">
        <v>1975</v>
      </c>
      <c r="N396" s="48" t="s">
        <v>1976</v>
      </c>
    </row>
    <row r="397" spans="1:14">
      <c r="A397" t="str">
        <f t="shared" si="6"/>
        <v>Fort Campbell Schools, KY</v>
      </c>
      <c r="B397" t="s">
        <v>57</v>
      </c>
      <c r="D397" s="15" t="s">
        <v>662</v>
      </c>
      <c r="E397" s="15" t="s">
        <v>663</v>
      </c>
      <c r="F397" s="15" t="s">
        <v>662</v>
      </c>
      <c r="G397" s="15" t="s">
        <v>663</v>
      </c>
      <c r="H397" s="15" t="s">
        <v>1977</v>
      </c>
      <c r="I397" s="15" t="s">
        <v>1978</v>
      </c>
      <c r="J397" s="15" t="s">
        <v>1979</v>
      </c>
      <c r="K397" s="15" t="s">
        <v>669</v>
      </c>
      <c r="L397" s="15" t="s">
        <v>63</v>
      </c>
      <c r="M397" s="15" t="s">
        <v>670</v>
      </c>
      <c r="N397" s="48" t="s">
        <v>1980</v>
      </c>
    </row>
    <row r="398" spans="1:14">
      <c r="A398" t="str">
        <f t="shared" si="6"/>
        <v>Fort Campbell Schools, KY</v>
      </c>
      <c r="B398" t="s">
        <v>57</v>
      </c>
      <c r="D398" s="15" t="s">
        <v>662</v>
      </c>
      <c r="E398" s="15" t="s">
        <v>663</v>
      </c>
      <c r="F398" s="15" t="s">
        <v>662</v>
      </c>
      <c r="G398" s="15" t="s">
        <v>663</v>
      </c>
      <c r="H398" s="15" t="s">
        <v>1981</v>
      </c>
      <c r="I398" s="15" t="s">
        <v>1982</v>
      </c>
      <c r="J398" s="15" t="s">
        <v>1983</v>
      </c>
      <c r="K398" s="15" t="s">
        <v>669</v>
      </c>
      <c r="L398" s="15" t="s">
        <v>63</v>
      </c>
      <c r="M398" s="15" t="s">
        <v>670</v>
      </c>
      <c r="N398" s="48" t="e">
        <v>#N/A</v>
      </c>
    </row>
    <row r="399" spans="1:14">
      <c r="A399" t="str">
        <f t="shared" si="6"/>
        <v>Fort Campbell Schools, KY</v>
      </c>
      <c r="B399" t="s">
        <v>57</v>
      </c>
      <c r="D399" s="15" t="s">
        <v>662</v>
      </c>
      <c r="E399" s="15" t="s">
        <v>663</v>
      </c>
      <c r="F399" s="15" t="s">
        <v>662</v>
      </c>
      <c r="G399" s="15" t="s">
        <v>663</v>
      </c>
      <c r="H399" s="15" t="s">
        <v>1984</v>
      </c>
      <c r="I399" s="15" t="s">
        <v>1985</v>
      </c>
      <c r="J399" s="15" t="s">
        <v>1986</v>
      </c>
      <c r="K399" s="15" t="s">
        <v>669</v>
      </c>
      <c r="L399" s="15" t="s">
        <v>63</v>
      </c>
      <c r="M399" s="15" t="s">
        <v>670</v>
      </c>
      <c r="N399" s="48" t="s">
        <v>1987</v>
      </c>
    </row>
    <row r="400" spans="1:14">
      <c r="A400" t="str">
        <f t="shared" si="6"/>
        <v>Fort Campbell Schools, KY</v>
      </c>
      <c r="B400" t="s">
        <v>57</v>
      </c>
      <c r="D400" s="15" t="s">
        <v>662</v>
      </c>
      <c r="E400" s="15" t="s">
        <v>663</v>
      </c>
      <c r="F400" s="15" t="s">
        <v>662</v>
      </c>
      <c r="G400" s="15" t="s">
        <v>663</v>
      </c>
      <c r="H400" s="15" t="s">
        <v>1988</v>
      </c>
      <c r="I400" s="15" t="s">
        <v>1989</v>
      </c>
      <c r="J400" s="15" t="s">
        <v>1990</v>
      </c>
      <c r="K400" s="15" t="s">
        <v>669</v>
      </c>
      <c r="L400" s="15" t="s">
        <v>63</v>
      </c>
      <c r="M400" s="15" t="s">
        <v>670</v>
      </c>
      <c r="N400" s="48" t="s">
        <v>1991</v>
      </c>
    </row>
    <row r="401" spans="1:14">
      <c r="A401" t="str">
        <f t="shared" si="6"/>
        <v>Frankfort ISD, KY</v>
      </c>
      <c r="B401" t="s">
        <v>57</v>
      </c>
      <c r="D401" s="15" t="s">
        <v>672</v>
      </c>
      <c r="E401" s="15" t="s">
        <v>673</v>
      </c>
      <c r="F401" s="15" t="s">
        <v>672</v>
      </c>
      <c r="G401" s="15" t="s">
        <v>673</v>
      </c>
      <c r="H401" s="15" t="s">
        <v>1992</v>
      </c>
      <c r="I401" s="15" t="s">
        <v>1993</v>
      </c>
      <c r="J401" s="15" t="s">
        <v>1994</v>
      </c>
      <c r="K401" s="15" t="s">
        <v>681</v>
      </c>
      <c r="L401" s="15" t="s">
        <v>63</v>
      </c>
      <c r="M401" s="15" t="s">
        <v>682</v>
      </c>
      <c r="N401" s="48" t="s">
        <v>1995</v>
      </c>
    </row>
    <row r="402" spans="1:14">
      <c r="A402" t="str">
        <f t="shared" si="6"/>
        <v>Franklin Co PSD, KY</v>
      </c>
      <c r="B402" t="s">
        <v>57</v>
      </c>
      <c r="D402" s="15" t="s">
        <v>684</v>
      </c>
      <c r="E402" s="15" t="s">
        <v>685</v>
      </c>
      <c r="F402" s="15" t="s">
        <v>684</v>
      </c>
      <c r="G402" s="15" t="s">
        <v>685</v>
      </c>
      <c r="H402" s="15" t="s">
        <v>1996</v>
      </c>
      <c r="I402" s="15" t="s">
        <v>1997</v>
      </c>
      <c r="J402" s="15" t="s">
        <v>1998</v>
      </c>
      <c r="K402" s="15" t="s">
        <v>681</v>
      </c>
      <c r="L402" s="15" t="s">
        <v>63</v>
      </c>
      <c r="M402" s="15" t="s">
        <v>682</v>
      </c>
      <c r="N402" s="48" t="s">
        <v>1999</v>
      </c>
    </row>
    <row r="403" spans="1:14">
      <c r="A403" t="str">
        <f t="shared" si="6"/>
        <v>Franklin Co PSD, KY</v>
      </c>
      <c r="B403" t="s">
        <v>57</v>
      </c>
      <c r="D403" s="15" t="s">
        <v>684</v>
      </c>
      <c r="E403" s="15" t="s">
        <v>685</v>
      </c>
      <c r="F403" s="15" t="s">
        <v>684</v>
      </c>
      <c r="G403" s="15" t="s">
        <v>685</v>
      </c>
      <c r="H403" s="15" t="s">
        <v>2000</v>
      </c>
      <c r="I403" s="15" t="s">
        <v>2001</v>
      </c>
      <c r="J403" s="15" t="s">
        <v>2002</v>
      </c>
      <c r="K403" s="15" t="s">
        <v>681</v>
      </c>
      <c r="L403" s="15" t="s">
        <v>63</v>
      </c>
      <c r="M403" s="15" t="s">
        <v>682</v>
      </c>
      <c r="N403" s="48" t="s">
        <v>2003</v>
      </c>
    </row>
    <row r="404" spans="1:14">
      <c r="A404" t="str">
        <f t="shared" si="6"/>
        <v>Franklin Co PSD, KY</v>
      </c>
      <c r="B404" t="s">
        <v>57</v>
      </c>
      <c r="D404" s="15" t="s">
        <v>684</v>
      </c>
      <c r="E404" s="15" t="s">
        <v>685</v>
      </c>
      <c r="F404" s="15" t="s">
        <v>684</v>
      </c>
      <c r="G404" s="15" t="s">
        <v>685</v>
      </c>
      <c r="H404" s="15" t="s">
        <v>2004</v>
      </c>
      <c r="I404" s="15" t="s">
        <v>2005</v>
      </c>
      <c r="J404" s="15" t="s">
        <v>2006</v>
      </c>
      <c r="K404" s="15" t="s">
        <v>681</v>
      </c>
      <c r="L404" s="15" t="s">
        <v>63</v>
      </c>
      <c r="M404" s="15" t="s">
        <v>682</v>
      </c>
      <c r="N404" s="48" t="s">
        <v>2007</v>
      </c>
    </row>
    <row r="405" spans="1:14">
      <c r="A405" t="str">
        <f t="shared" si="6"/>
        <v>Franklin Co PSD, KY</v>
      </c>
      <c r="B405" t="s">
        <v>57</v>
      </c>
      <c r="D405" s="15" t="s">
        <v>684</v>
      </c>
      <c r="E405" s="15" t="s">
        <v>685</v>
      </c>
      <c r="F405" s="15" t="s">
        <v>684</v>
      </c>
      <c r="G405" s="15" t="s">
        <v>685</v>
      </c>
      <c r="H405" s="15" t="s">
        <v>2008</v>
      </c>
      <c r="I405" s="15" t="s">
        <v>2009</v>
      </c>
      <c r="J405" s="15" t="s">
        <v>2010</v>
      </c>
      <c r="K405" s="15" t="s">
        <v>681</v>
      </c>
      <c r="L405" s="15" t="s">
        <v>63</v>
      </c>
      <c r="M405" s="15" t="s">
        <v>682</v>
      </c>
      <c r="N405" s="48" t="s">
        <v>2011</v>
      </c>
    </row>
    <row r="406" spans="1:14">
      <c r="A406" t="str">
        <f t="shared" si="6"/>
        <v>Ft Knox Cmty Schools, KY</v>
      </c>
      <c r="B406" t="s">
        <v>57</v>
      </c>
      <c r="D406" s="15" t="s">
        <v>694</v>
      </c>
      <c r="E406" s="15" t="s">
        <v>695</v>
      </c>
      <c r="F406" s="15" t="s">
        <v>694</v>
      </c>
      <c r="G406" s="15" t="s">
        <v>695</v>
      </c>
      <c r="H406" s="15" t="s">
        <v>2012</v>
      </c>
      <c r="I406" s="15" t="s">
        <v>2013</v>
      </c>
      <c r="J406" s="15" t="s">
        <v>2014</v>
      </c>
      <c r="K406" s="15" t="s">
        <v>700</v>
      </c>
      <c r="L406" s="15" t="s">
        <v>63</v>
      </c>
      <c r="M406" s="15" t="s">
        <v>701</v>
      </c>
      <c r="N406" s="48" t="e">
        <v>#N/A</v>
      </c>
    </row>
    <row r="407" spans="1:14">
      <c r="A407" t="str">
        <f t="shared" si="6"/>
        <v>Ft Knox Cmty Schools, KY</v>
      </c>
      <c r="B407" t="s">
        <v>57</v>
      </c>
      <c r="D407" s="15" t="s">
        <v>694</v>
      </c>
      <c r="E407" s="15" t="s">
        <v>695</v>
      </c>
      <c r="F407" s="15" t="s">
        <v>694</v>
      </c>
      <c r="G407" s="15" t="s">
        <v>695</v>
      </c>
      <c r="H407" s="15" t="s">
        <v>2015</v>
      </c>
      <c r="I407" s="15" t="s">
        <v>2016</v>
      </c>
      <c r="J407" s="15" t="s">
        <v>2017</v>
      </c>
      <c r="K407" s="15" t="s">
        <v>700</v>
      </c>
      <c r="L407" s="15" t="s">
        <v>63</v>
      </c>
      <c r="M407" s="15" t="s">
        <v>701</v>
      </c>
      <c r="N407" s="48" t="s">
        <v>2018</v>
      </c>
    </row>
    <row r="408" spans="1:14">
      <c r="A408" t="str">
        <f t="shared" si="6"/>
        <v>Ft Thomas ISD, KY</v>
      </c>
      <c r="B408" t="s">
        <v>57</v>
      </c>
      <c r="D408" s="15" t="s">
        <v>702</v>
      </c>
      <c r="E408" s="15" t="s">
        <v>703</v>
      </c>
      <c r="F408" s="15" t="s">
        <v>702</v>
      </c>
      <c r="G408" s="15" t="s">
        <v>703</v>
      </c>
      <c r="H408" s="15" t="s">
        <v>2019</v>
      </c>
      <c r="I408" s="15" t="s">
        <v>2020</v>
      </c>
      <c r="J408" s="15" t="s">
        <v>2021</v>
      </c>
      <c r="K408" s="15" t="s">
        <v>709</v>
      </c>
      <c r="L408" s="15" t="s">
        <v>63</v>
      </c>
      <c r="M408" s="15" t="s">
        <v>710</v>
      </c>
      <c r="N408" s="48" t="s">
        <v>2022</v>
      </c>
    </row>
    <row r="409" spans="1:14">
      <c r="A409" t="str">
        <f t="shared" si="6"/>
        <v>Ft Thomas ISD, KY</v>
      </c>
      <c r="B409" t="s">
        <v>57</v>
      </c>
      <c r="D409" s="15" t="s">
        <v>702</v>
      </c>
      <c r="E409" s="15" t="s">
        <v>703</v>
      </c>
      <c r="F409" s="15" t="s">
        <v>702</v>
      </c>
      <c r="G409" s="15" t="s">
        <v>703</v>
      </c>
      <c r="H409" s="15" t="s">
        <v>2023</v>
      </c>
      <c r="I409" s="15" t="s">
        <v>2024</v>
      </c>
      <c r="J409" s="15" t="s">
        <v>2025</v>
      </c>
      <c r="K409" s="15" t="s">
        <v>709</v>
      </c>
      <c r="L409" s="15" t="s">
        <v>63</v>
      </c>
      <c r="M409" s="15" t="s">
        <v>710</v>
      </c>
      <c r="N409" s="48" t="s">
        <v>2026</v>
      </c>
    </row>
    <row r="410" spans="1:14">
      <c r="A410" t="str">
        <f t="shared" si="6"/>
        <v>Ft Thomas ISD, KY</v>
      </c>
      <c r="B410" t="s">
        <v>57</v>
      </c>
      <c r="D410" s="15" t="s">
        <v>702</v>
      </c>
      <c r="E410" s="15" t="s">
        <v>703</v>
      </c>
      <c r="F410" s="15" t="s">
        <v>702</v>
      </c>
      <c r="G410" s="15" t="s">
        <v>703</v>
      </c>
      <c r="H410" s="15" t="s">
        <v>2027</v>
      </c>
      <c r="I410" s="15" t="s">
        <v>2028</v>
      </c>
      <c r="J410" s="15" t="s">
        <v>2029</v>
      </c>
      <c r="K410" s="15" t="s">
        <v>709</v>
      </c>
      <c r="L410" s="15" t="s">
        <v>63</v>
      </c>
      <c r="M410" s="15" t="s">
        <v>710</v>
      </c>
      <c r="N410" s="48" t="s">
        <v>2030</v>
      </c>
    </row>
    <row r="411" spans="1:14">
      <c r="A411" t="str">
        <f t="shared" si="6"/>
        <v>Fulton Co SD, KY</v>
      </c>
      <c r="B411" t="s">
        <v>57</v>
      </c>
      <c r="D411" s="15" t="s">
        <v>712</v>
      </c>
      <c r="E411" s="15" t="s">
        <v>713</v>
      </c>
      <c r="F411" s="15" t="s">
        <v>712</v>
      </c>
      <c r="G411" s="15" t="s">
        <v>713</v>
      </c>
      <c r="H411" s="15" t="s">
        <v>2031</v>
      </c>
      <c r="I411" s="15" t="s">
        <v>2032</v>
      </c>
      <c r="J411" s="15" t="s">
        <v>2033</v>
      </c>
      <c r="K411" s="15" t="s">
        <v>718</v>
      </c>
      <c r="L411" s="15" t="s">
        <v>63</v>
      </c>
      <c r="M411" s="15" t="s">
        <v>719</v>
      </c>
      <c r="N411" s="48" t="s">
        <v>2034</v>
      </c>
    </row>
    <row r="412" spans="1:14">
      <c r="A412" t="str">
        <f t="shared" si="6"/>
        <v>Fulton ISD, KY</v>
      </c>
      <c r="B412" t="s">
        <v>57</v>
      </c>
      <c r="D412" s="15" t="s">
        <v>721</v>
      </c>
      <c r="E412" s="15" t="s">
        <v>722</v>
      </c>
      <c r="F412" s="15" t="s">
        <v>721</v>
      </c>
      <c r="G412" s="15" t="s">
        <v>722</v>
      </c>
      <c r="H412" s="15" t="s">
        <v>2035</v>
      </c>
      <c r="I412" s="15" t="s">
        <v>2036</v>
      </c>
      <c r="J412" s="15" t="s">
        <v>2037</v>
      </c>
      <c r="K412" s="15" t="s">
        <v>730</v>
      </c>
      <c r="L412" s="15" t="s">
        <v>63</v>
      </c>
      <c r="M412" s="15" t="s">
        <v>731</v>
      </c>
      <c r="N412" s="48" t="s">
        <v>2038</v>
      </c>
    </row>
    <row r="413" spans="1:14">
      <c r="A413" t="str">
        <f t="shared" si="6"/>
        <v>Gallatin Co SD, KY</v>
      </c>
      <c r="B413" t="s">
        <v>57</v>
      </c>
      <c r="D413" s="15" t="s">
        <v>733</v>
      </c>
      <c r="E413" s="15" t="s">
        <v>734</v>
      </c>
      <c r="F413" s="15" t="s">
        <v>733</v>
      </c>
      <c r="G413" s="15" t="s">
        <v>734</v>
      </c>
      <c r="H413" s="15" t="s">
        <v>2039</v>
      </c>
      <c r="I413" s="15" t="s">
        <v>2040</v>
      </c>
      <c r="J413" s="15" t="s">
        <v>2041</v>
      </c>
      <c r="K413" s="15" t="s">
        <v>742</v>
      </c>
      <c r="L413" s="15" t="s">
        <v>63</v>
      </c>
      <c r="M413" s="15" t="s">
        <v>743</v>
      </c>
      <c r="N413" s="48" t="s">
        <v>2042</v>
      </c>
    </row>
    <row r="414" spans="1:14">
      <c r="A414" t="str">
        <f t="shared" si="6"/>
        <v>Garrard Co SD, KY</v>
      </c>
      <c r="B414" t="s">
        <v>57</v>
      </c>
      <c r="D414" s="15" t="s">
        <v>745</v>
      </c>
      <c r="E414" s="15" t="s">
        <v>746</v>
      </c>
      <c r="F414" s="15" t="s">
        <v>745</v>
      </c>
      <c r="G414" s="15" t="s">
        <v>746</v>
      </c>
      <c r="H414" s="15" t="s">
        <v>2043</v>
      </c>
      <c r="I414" s="15" t="s">
        <v>2044</v>
      </c>
      <c r="J414" s="15" t="s">
        <v>2045</v>
      </c>
      <c r="K414" s="15" t="s">
        <v>751</v>
      </c>
      <c r="L414" s="15" t="s">
        <v>63</v>
      </c>
      <c r="M414" s="15" t="s">
        <v>752</v>
      </c>
      <c r="N414" s="48" t="s">
        <v>2046</v>
      </c>
    </row>
    <row r="415" spans="1:14">
      <c r="A415" t="str">
        <f t="shared" si="6"/>
        <v>Garrard Co SD, KY</v>
      </c>
      <c r="B415" t="s">
        <v>57</v>
      </c>
      <c r="D415" s="15" t="s">
        <v>745</v>
      </c>
      <c r="E415" s="15" t="s">
        <v>746</v>
      </c>
      <c r="F415" s="15" t="s">
        <v>745</v>
      </c>
      <c r="G415" s="15" t="s">
        <v>746</v>
      </c>
      <c r="H415" s="15" t="s">
        <v>2047</v>
      </c>
      <c r="I415" s="15" t="s">
        <v>2048</v>
      </c>
      <c r="J415" s="15" t="s">
        <v>2049</v>
      </c>
      <c r="K415" s="15" t="s">
        <v>751</v>
      </c>
      <c r="L415" s="15" t="s">
        <v>63</v>
      </c>
      <c r="M415" s="15" t="s">
        <v>752</v>
      </c>
      <c r="N415" s="48" t="s">
        <v>2050</v>
      </c>
    </row>
    <row r="416" spans="1:14">
      <c r="A416" t="str">
        <f t="shared" si="6"/>
        <v>Garrard Co SD, KY</v>
      </c>
      <c r="B416" t="s">
        <v>57</v>
      </c>
      <c r="D416" s="15" t="s">
        <v>745</v>
      </c>
      <c r="E416" s="15" t="s">
        <v>746</v>
      </c>
      <c r="F416" s="15" t="s">
        <v>745</v>
      </c>
      <c r="G416" s="15" t="s">
        <v>746</v>
      </c>
      <c r="H416" s="15" t="s">
        <v>2051</v>
      </c>
      <c r="I416" s="15" t="s">
        <v>2052</v>
      </c>
      <c r="J416" s="15" t="s">
        <v>2053</v>
      </c>
      <c r="K416" s="15" t="s">
        <v>2054</v>
      </c>
      <c r="L416" s="15" t="s">
        <v>63</v>
      </c>
      <c r="M416" s="15" t="s">
        <v>2055</v>
      </c>
      <c r="N416" s="48" t="s">
        <v>2056</v>
      </c>
    </row>
    <row r="417" spans="1:14">
      <c r="A417" t="str">
        <f t="shared" si="6"/>
        <v>Glasgow ISD, KY</v>
      </c>
      <c r="B417" t="s">
        <v>57</v>
      </c>
      <c r="D417" s="15" t="s">
        <v>754</v>
      </c>
      <c r="E417" s="15" t="s">
        <v>755</v>
      </c>
      <c r="F417" s="15" t="s">
        <v>754</v>
      </c>
      <c r="G417" s="15" t="s">
        <v>755</v>
      </c>
      <c r="H417" s="15" t="s">
        <v>2057</v>
      </c>
      <c r="I417" s="15" t="s">
        <v>1498</v>
      </c>
      <c r="J417" s="15" t="s">
        <v>2058</v>
      </c>
      <c r="K417" s="15" t="s">
        <v>155</v>
      </c>
      <c r="L417" s="15" t="s">
        <v>63</v>
      </c>
      <c r="M417" s="15" t="s">
        <v>156</v>
      </c>
      <c r="N417" s="48" t="s">
        <v>2059</v>
      </c>
    </row>
    <row r="418" spans="1:14">
      <c r="A418" t="str">
        <f t="shared" si="6"/>
        <v>Glasgow ISD, KY</v>
      </c>
      <c r="B418" t="s">
        <v>57</v>
      </c>
      <c r="D418" s="15" t="s">
        <v>754</v>
      </c>
      <c r="E418" s="15" t="s">
        <v>755</v>
      </c>
      <c r="F418" s="15" t="s">
        <v>754</v>
      </c>
      <c r="G418" s="15" t="s">
        <v>755</v>
      </c>
      <c r="H418" s="15" t="s">
        <v>2060</v>
      </c>
      <c r="I418" s="15" t="s">
        <v>2061</v>
      </c>
      <c r="J418" s="15" t="s">
        <v>2062</v>
      </c>
      <c r="K418" s="15" t="s">
        <v>155</v>
      </c>
      <c r="L418" s="15" t="s">
        <v>63</v>
      </c>
      <c r="M418" s="15" t="s">
        <v>156</v>
      </c>
      <c r="N418" s="48" t="s">
        <v>2063</v>
      </c>
    </row>
    <row r="419" spans="1:14">
      <c r="A419" t="str">
        <f t="shared" si="6"/>
        <v>Grant Co SD, KY</v>
      </c>
      <c r="B419" t="s">
        <v>57</v>
      </c>
      <c r="D419" s="15" t="s">
        <v>763</v>
      </c>
      <c r="E419" s="15" t="s">
        <v>764</v>
      </c>
      <c r="F419" s="15" t="s">
        <v>763</v>
      </c>
      <c r="G419" s="15" t="s">
        <v>764</v>
      </c>
      <c r="H419" s="15" t="s">
        <v>2064</v>
      </c>
      <c r="I419" s="15" t="s">
        <v>2065</v>
      </c>
      <c r="J419" s="15" t="s">
        <v>2066</v>
      </c>
      <c r="K419" s="15" t="s">
        <v>2067</v>
      </c>
      <c r="L419" s="15" t="s">
        <v>63</v>
      </c>
      <c r="M419" s="15" t="s">
        <v>2068</v>
      </c>
      <c r="N419" s="48" t="s">
        <v>2069</v>
      </c>
    </row>
    <row r="420" spans="1:14">
      <c r="A420" t="str">
        <f t="shared" si="6"/>
        <v>Grant Co SD, KY</v>
      </c>
      <c r="B420" t="s">
        <v>57</v>
      </c>
      <c r="D420" s="15" t="s">
        <v>763</v>
      </c>
      <c r="E420" s="15" t="s">
        <v>764</v>
      </c>
      <c r="F420" s="15" t="s">
        <v>763</v>
      </c>
      <c r="G420" s="15" t="s">
        <v>764</v>
      </c>
      <c r="H420" s="15" t="s">
        <v>2070</v>
      </c>
      <c r="I420" s="15" t="s">
        <v>2071</v>
      </c>
      <c r="J420" s="15" t="s">
        <v>2072</v>
      </c>
      <c r="K420" s="15" t="s">
        <v>2067</v>
      </c>
      <c r="L420" s="15" t="s">
        <v>63</v>
      </c>
      <c r="M420" s="15" t="s">
        <v>2068</v>
      </c>
      <c r="N420" s="48" t="s">
        <v>2073</v>
      </c>
    </row>
    <row r="421" spans="1:14">
      <c r="A421" t="str">
        <f t="shared" si="6"/>
        <v>Grant Co SD, KY</v>
      </c>
      <c r="B421" t="s">
        <v>57</v>
      </c>
      <c r="D421" s="15" t="s">
        <v>763</v>
      </c>
      <c r="E421" s="15" t="s">
        <v>764</v>
      </c>
      <c r="F421" s="15" t="s">
        <v>763</v>
      </c>
      <c r="G421" s="15" t="s">
        <v>764</v>
      </c>
      <c r="H421" s="15" t="s">
        <v>2074</v>
      </c>
      <c r="I421" s="15" t="s">
        <v>2075</v>
      </c>
      <c r="J421" s="15" t="s">
        <v>2076</v>
      </c>
      <c r="K421" s="15" t="s">
        <v>772</v>
      </c>
      <c r="L421" s="15" t="s">
        <v>63</v>
      </c>
      <c r="M421" s="15" t="s">
        <v>773</v>
      </c>
      <c r="N421" s="48" t="s">
        <v>2077</v>
      </c>
    </row>
    <row r="422" spans="1:14">
      <c r="A422" t="str">
        <f t="shared" si="6"/>
        <v>Grant Co SD, KY</v>
      </c>
      <c r="B422" t="s">
        <v>57</v>
      </c>
      <c r="D422" s="15" t="s">
        <v>763</v>
      </c>
      <c r="E422" s="15" t="s">
        <v>764</v>
      </c>
      <c r="F422" s="15" t="s">
        <v>763</v>
      </c>
      <c r="G422" s="15" t="s">
        <v>764</v>
      </c>
      <c r="H422" s="15" t="s">
        <v>2078</v>
      </c>
      <c r="I422" s="15" t="s">
        <v>2079</v>
      </c>
      <c r="J422" s="15" t="s">
        <v>2080</v>
      </c>
      <c r="K422" s="15" t="s">
        <v>2067</v>
      </c>
      <c r="L422" s="15" t="s">
        <v>63</v>
      </c>
      <c r="M422" s="15" t="s">
        <v>2068</v>
      </c>
      <c r="N422" s="48" t="s">
        <v>2081</v>
      </c>
    </row>
    <row r="423" spans="1:14">
      <c r="A423" t="str">
        <f t="shared" si="6"/>
        <v>Graves Co SD, KY</v>
      </c>
      <c r="B423" t="s">
        <v>57</v>
      </c>
      <c r="D423" s="15" t="s">
        <v>775</v>
      </c>
      <c r="E423" s="15" t="s">
        <v>776</v>
      </c>
      <c r="F423" s="15" t="s">
        <v>775</v>
      </c>
      <c r="G423" s="15" t="s">
        <v>776</v>
      </c>
      <c r="H423" s="15" t="s">
        <v>2082</v>
      </c>
      <c r="I423" s="15" t="s">
        <v>2083</v>
      </c>
      <c r="J423" s="15" t="s">
        <v>2084</v>
      </c>
      <c r="K423" s="15" t="s">
        <v>782</v>
      </c>
      <c r="L423" s="15" t="s">
        <v>63</v>
      </c>
      <c r="M423" s="15" t="s">
        <v>783</v>
      </c>
      <c r="N423" s="48" t="s">
        <v>2085</v>
      </c>
    </row>
    <row r="424" spans="1:14">
      <c r="A424" t="str">
        <f t="shared" si="6"/>
        <v>Graves Co SD, KY</v>
      </c>
      <c r="B424" t="s">
        <v>57</v>
      </c>
      <c r="D424" s="15" t="s">
        <v>775</v>
      </c>
      <c r="E424" s="15" t="s">
        <v>776</v>
      </c>
      <c r="F424" s="15" t="s">
        <v>775</v>
      </c>
      <c r="G424" s="15" t="s">
        <v>776</v>
      </c>
      <c r="H424" s="15" t="s">
        <v>2086</v>
      </c>
      <c r="I424" s="15" t="s">
        <v>2087</v>
      </c>
      <c r="J424" s="15" t="s">
        <v>2088</v>
      </c>
      <c r="K424" s="15" t="s">
        <v>2089</v>
      </c>
      <c r="L424" s="15" t="s">
        <v>63</v>
      </c>
      <c r="M424" s="15" t="s">
        <v>2090</v>
      </c>
      <c r="N424" s="48" t="s">
        <v>2091</v>
      </c>
    </row>
    <row r="425" spans="1:14">
      <c r="A425" t="str">
        <f t="shared" si="6"/>
        <v>Graves Co SD, KY</v>
      </c>
      <c r="B425" t="s">
        <v>57</v>
      </c>
      <c r="D425" s="15" t="s">
        <v>775</v>
      </c>
      <c r="E425" s="15" t="s">
        <v>776</v>
      </c>
      <c r="F425" s="15" t="s">
        <v>775</v>
      </c>
      <c r="G425" s="15" t="s">
        <v>776</v>
      </c>
      <c r="H425" s="15" t="s">
        <v>2092</v>
      </c>
      <c r="I425" s="15" t="s">
        <v>2093</v>
      </c>
      <c r="J425" s="15" t="s">
        <v>2094</v>
      </c>
      <c r="K425" s="15" t="s">
        <v>782</v>
      </c>
      <c r="L425" s="15" t="s">
        <v>63</v>
      </c>
      <c r="M425" s="15" t="s">
        <v>783</v>
      </c>
      <c r="N425" s="48" t="s">
        <v>2095</v>
      </c>
    </row>
    <row r="426" spans="1:14">
      <c r="A426" t="str">
        <f t="shared" si="6"/>
        <v>Graves Co SD, KY</v>
      </c>
      <c r="B426" t="s">
        <v>57</v>
      </c>
      <c r="D426" s="15" t="s">
        <v>775</v>
      </c>
      <c r="E426" s="15" t="s">
        <v>776</v>
      </c>
      <c r="F426" s="15" t="s">
        <v>775</v>
      </c>
      <c r="G426" s="15" t="s">
        <v>776</v>
      </c>
      <c r="H426" s="15" t="s">
        <v>2096</v>
      </c>
      <c r="I426" s="15" t="s">
        <v>2097</v>
      </c>
      <c r="J426" s="15" t="s">
        <v>2098</v>
      </c>
      <c r="K426" s="15" t="s">
        <v>782</v>
      </c>
      <c r="L426" s="15" t="s">
        <v>63</v>
      </c>
      <c r="M426" s="15" t="s">
        <v>783</v>
      </c>
      <c r="N426" s="48" t="s">
        <v>2099</v>
      </c>
    </row>
    <row r="427" spans="1:14">
      <c r="A427" t="str">
        <f t="shared" si="6"/>
        <v>Graves Co SD, KY</v>
      </c>
      <c r="B427" t="s">
        <v>57</v>
      </c>
      <c r="D427" s="15" t="s">
        <v>775</v>
      </c>
      <c r="E427" s="15" t="s">
        <v>776</v>
      </c>
      <c r="F427" s="15" t="s">
        <v>775</v>
      </c>
      <c r="G427" s="15" t="s">
        <v>776</v>
      </c>
      <c r="H427" s="15" t="s">
        <v>2100</v>
      </c>
      <c r="I427" s="15" t="s">
        <v>2101</v>
      </c>
      <c r="J427" s="15" t="s">
        <v>2102</v>
      </c>
      <c r="K427" s="15" t="s">
        <v>2103</v>
      </c>
      <c r="L427" s="15" t="s">
        <v>63</v>
      </c>
      <c r="M427" s="15" t="s">
        <v>2104</v>
      </c>
      <c r="N427" s="48" t="s">
        <v>2105</v>
      </c>
    </row>
    <row r="428" spans="1:14">
      <c r="A428" t="str">
        <f t="shared" si="6"/>
        <v>Graves Co SD, KY</v>
      </c>
      <c r="B428" t="s">
        <v>57</v>
      </c>
      <c r="D428" s="15" t="s">
        <v>775</v>
      </c>
      <c r="E428" s="15" t="s">
        <v>776</v>
      </c>
      <c r="F428" s="15" t="s">
        <v>775</v>
      </c>
      <c r="G428" s="15" t="s">
        <v>776</v>
      </c>
      <c r="H428" s="15" t="s">
        <v>2106</v>
      </c>
      <c r="I428" s="15" t="s">
        <v>2107</v>
      </c>
      <c r="J428" s="15" t="s">
        <v>2108</v>
      </c>
      <c r="K428" s="15" t="s">
        <v>2109</v>
      </c>
      <c r="L428" s="15" t="s">
        <v>63</v>
      </c>
      <c r="M428" s="15" t="s">
        <v>2110</v>
      </c>
      <c r="N428" s="48" t="s">
        <v>2111</v>
      </c>
    </row>
    <row r="429" spans="1:14">
      <c r="A429" t="str">
        <f t="shared" si="6"/>
        <v>Grayson Co SD, KY</v>
      </c>
      <c r="B429" t="s">
        <v>57</v>
      </c>
      <c r="D429" s="15" t="s">
        <v>785</v>
      </c>
      <c r="E429" s="15" t="s">
        <v>786</v>
      </c>
      <c r="F429" s="15" t="s">
        <v>785</v>
      </c>
      <c r="G429" s="15" t="s">
        <v>786</v>
      </c>
      <c r="H429" s="15" t="s">
        <v>2112</v>
      </c>
      <c r="I429" s="15" t="s">
        <v>2113</v>
      </c>
      <c r="J429" s="15" t="s">
        <v>2114</v>
      </c>
      <c r="K429" s="15" t="s">
        <v>2115</v>
      </c>
      <c r="L429" s="15" t="s">
        <v>63</v>
      </c>
      <c r="M429" s="15" t="s">
        <v>2116</v>
      </c>
      <c r="N429" s="48" t="s">
        <v>2117</v>
      </c>
    </row>
    <row r="430" spans="1:14">
      <c r="A430" t="str">
        <f t="shared" si="6"/>
        <v>Grayson Co SD, KY</v>
      </c>
      <c r="B430" t="s">
        <v>57</v>
      </c>
      <c r="D430" s="15" t="s">
        <v>785</v>
      </c>
      <c r="E430" s="15" t="s">
        <v>786</v>
      </c>
      <c r="F430" s="15" t="s">
        <v>785</v>
      </c>
      <c r="G430" s="15" t="s">
        <v>786</v>
      </c>
      <c r="H430" s="15" t="s">
        <v>2118</v>
      </c>
      <c r="I430" s="15" t="s">
        <v>2119</v>
      </c>
      <c r="J430" s="15" t="s">
        <v>2120</v>
      </c>
      <c r="K430" s="15" t="s">
        <v>2121</v>
      </c>
      <c r="L430" s="15" t="s">
        <v>63</v>
      </c>
      <c r="M430" s="15" t="s">
        <v>2122</v>
      </c>
      <c r="N430" s="48" t="s">
        <v>2123</v>
      </c>
    </row>
    <row r="431" spans="1:14">
      <c r="A431" t="str">
        <f t="shared" si="6"/>
        <v>Grayson Co SD, KY</v>
      </c>
      <c r="B431" t="s">
        <v>57</v>
      </c>
      <c r="D431" s="15" t="s">
        <v>785</v>
      </c>
      <c r="E431" s="15" t="s">
        <v>786</v>
      </c>
      <c r="F431" s="15" t="s">
        <v>785</v>
      </c>
      <c r="G431" s="15" t="s">
        <v>786</v>
      </c>
      <c r="H431" s="15" t="s">
        <v>2124</v>
      </c>
      <c r="I431" s="15" t="s">
        <v>2125</v>
      </c>
      <c r="J431" s="15" t="s">
        <v>2126</v>
      </c>
      <c r="K431" s="15" t="s">
        <v>794</v>
      </c>
      <c r="L431" s="15" t="s">
        <v>63</v>
      </c>
      <c r="M431" s="15" t="s">
        <v>795</v>
      </c>
      <c r="N431" s="48" t="s">
        <v>2127</v>
      </c>
    </row>
    <row r="432" spans="1:14">
      <c r="A432" t="str">
        <f t="shared" si="6"/>
        <v>Grayson Co SD, KY</v>
      </c>
      <c r="B432" t="s">
        <v>57</v>
      </c>
      <c r="D432" s="15" t="s">
        <v>785</v>
      </c>
      <c r="E432" s="15" t="s">
        <v>786</v>
      </c>
      <c r="F432" s="15" t="s">
        <v>785</v>
      </c>
      <c r="G432" s="15" t="s">
        <v>786</v>
      </c>
      <c r="H432" s="15" t="s">
        <v>2128</v>
      </c>
      <c r="I432" s="15" t="s">
        <v>2129</v>
      </c>
      <c r="J432" s="15" t="s">
        <v>2130</v>
      </c>
      <c r="K432" s="15" t="s">
        <v>794</v>
      </c>
      <c r="L432" s="15" t="s">
        <v>63</v>
      </c>
      <c r="M432" s="15" t="s">
        <v>795</v>
      </c>
      <c r="N432" s="48" t="s">
        <v>2131</v>
      </c>
    </row>
    <row r="433" spans="1:14">
      <c r="A433" t="str">
        <f t="shared" si="6"/>
        <v>Green Co SD, KY</v>
      </c>
      <c r="B433" t="s">
        <v>57</v>
      </c>
      <c r="D433" s="15" t="s">
        <v>796</v>
      </c>
      <c r="E433" s="15" t="s">
        <v>797</v>
      </c>
      <c r="F433" s="15" t="s">
        <v>796</v>
      </c>
      <c r="G433" s="15" t="s">
        <v>797</v>
      </c>
      <c r="H433" s="15" t="s">
        <v>2132</v>
      </c>
      <c r="I433" s="15" t="s">
        <v>2133</v>
      </c>
      <c r="J433" s="15" t="s">
        <v>2134</v>
      </c>
      <c r="K433" s="15" t="s">
        <v>805</v>
      </c>
      <c r="L433" s="15" t="s">
        <v>63</v>
      </c>
      <c r="M433" s="15" t="s">
        <v>806</v>
      </c>
      <c r="N433" s="48" t="e">
        <v>#N/A</v>
      </c>
    </row>
    <row r="434" spans="1:14">
      <c r="A434" t="str">
        <f t="shared" si="6"/>
        <v>Greenup Co SD, KY</v>
      </c>
      <c r="B434" t="s">
        <v>57</v>
      </c>
      <c r="D434" s="15" t="s">
        <v>807</v>
      </c>
      <c r="E434" s="15" t="s">
        <v>808</v>
      </c>
      <c r="F434" s="15" t="s">
        <v>807</v>
      </c>
      <c r="G434" s="15" t="s">
        <v>808</v>
      </c>
      <c r="H434" s="15" t="s">
        <v>2135</v>
      </c>
      <c r="I434" s="15" t="s">
        <v>2136</v>
      </c>
      <c r="J434" s="15" t="s">
        <v>2137</v>
      </c>
      <c r="K434" s="15" t="s">
        <v>2138</v>
      </c>
      <c r="L434" s="15" t="s">
        <v>63</v>
      </c>
      <c r="M434" s="15" t="s">
        <v>2139</v>
      </c>
      <c r="N434" s="48" t="s">
        <v>2140</v>
      </c>
    </row>
    <row r="435" spans="1:14">
      <c r="A435" t="str">
        <f t="shared" si="6"/>
        <v>Greenup Co SD, KY</v>
      </c>
      <c r="B435" t="s">
        <v>57</v>
      </c>
      <c r="D435" s="15" t="s">
        <v>807</v>
      </c>
      <c r="E435" s="15" t="s">
        <v>808</v>
      </c>
      <c r="F435" s="15" t="s">
        <v>807</v>
      </c>
      <c r="G435" s="15" t="s">
        <v>808</v>
      </c>
      <c r="H435" s="15" t="s">
        <v>2141</v>
      </c>
      <c r="I435" s="15" t="s">
        <v>2142</v>
      </c>
      <c r="J435" s="15" t="s">
        <v>2143</v>
      </c>
      <c r="K435" s="15" t="s">
        <v>814</v>
      </c>
      <c r="L435" s="15" t="s">
        <v>63</v>
      </c>
      <c r="M435" s="15" t="s">
        <v>815</v>
      </c>
      <c r="N435" s="48" t="s">
        <v>2144</v>
      </c>
    </row>
    <row r="436" spans="1:14">
      <c r="A436" t="str">
        <f t="shared" si="6"/>
        <v>Greenup Co SD, KY</v>
      </c>
      <c r="B436" t="s">
        <v>57</v>
      </c>
      <c r="D436" s="15" t="s">
        <v>807</v>
      </c>
      <c r="E436" s="15" t="s">
        <v>808</v>
      </c>
      <c r="F436" s="15" t="s">
        <v>807</v>
      </c>
      <c r="G436" s="15" t="s">
        <v>808</v>
      </c>
      <c r="H436" s="15" t="s">
        <v>2145</v>
      </c>
      <c r="I436" s="15" t="s">
        <v>2146</v>
      </c>
      <c r="J436" s="15" t="s">
        <v>2147</v>
      </c>
      <c r="K436" s="15" t="s">
        <v>2148</v>
      </c>
      <c r="L436" s="15" t="s">
        <v>63</v>
      </c>
      <c r="M436" s="15" t="s">
        <v>2149</v>
      </c>
      <c r="N436" s="48" t="s">
        <v>2150</v>
      </c>
    </row>
    <row r="437" spans="1:14">
      <c r="A437" t="str">
        <f t="shared" si="6"/>
        <v>Greenup Co SD, KY</v>
      </c>
      <c r="B437" t="s">
        <v>57</v>
      </c>
      <c r="D437" s="15" t="s">
        <v>807</v>
      </c>
      <c r="E437" s="15" t="s">
        <v>808</v>
      </c>
      <c r="F437" s="15" t="s">
        <v>807</v>
      </c>
      <c r="G437" s="15" t="s">
        <v>808</v>
      </c>
      <c r="H437" s="15" t="s">
        <v>2151</v>
      </c>
      <c r="I437" s="15" t="s">
        <v>2152</v>
      </c>
      <c r="J437" s="15" t="s">
        <v>2153</v>
      </c>
      <c r="K437" s="15" t="s">
        <v>2154</v>
      </c>
      <c r="L437" s="15" t="s">
        <v>63</v>
      </c>
      <c r="M437" s="15" t="s">
        <v>815</v>
      </c>
      <c r="N437" s="48" t="s">
        <v>2155</v>
      </c>
    </row>
    <row r="438" spans="1:14">
      <c r="A438" t="str">
        <f t="shared" si="6"/>
        <v>Hancock Co SD, KY</v>
      </c>
      <c r="B438" t="s">
        <v>57</v>
      </c>
      <c r="D438" s="15" t="s">
        <v>817</v>
      </c>
      <c r="E438" s="15" t="s">
        <v>818</v>
      </c>
      <c r="F438" s="15" t="s">
        <v>817</v>
      </c>
      <c r="G438" s="15" t="s">
        <v>818</v>
      </c>
      <c r="H438" s="15" t="s">
        <v>2156</v>
      </c>
      <c r="I438" s="15" t="s">
        <v>2157</v>
      </c>
      <c r="J438" s="15" t="s">
        <v>2158</v>
      </c>
      <c r="K438" s="15" t="s">
        <v>2159</v>
      </c>
      <c r="L438" s="15" t="s">
        <v>63</v>
      </c>
      <c r="M438" s="15" t="s">
        <v>2160</v>
      </c>
      <c r="N438" s="48" t="s">
        <v>2161</v>
      </c>
    </row>
    <row r="439" spans="1:14">
      <c r="A439" t="str">
        <f t="shared" si="6"/>
        <v>Hancock Co SD, KY</v>
      </c>
      <c r="B439" t="s">
        <v>57</v>
      </c>
      <c r="D439" s="15" t="s">
        <v>817</v>
      </c>
      <c r="E439" s="15" t="s">
        <v>818</v>
      </c>
      <c r="F439" s="15" t="s">
        <v>817</v>
      </c>
      <c r="G439" s="15" t="s">
        <v>818</v>
      </c>
      <c r="H439" s="15" t="s">
        <v>2162</v>
      </c>
      <c r="I439" s="15" t="s">
        <v>2163</v>
      </c>
      <c r="J439" s="15" t="s">
        <v>2164</v>
      </c>
      <c r="K439" s="15" t="s">
        <v>825</v>
      </c>
      <c r="L439" s="15" t="s">
        <v>63</v>
      </c>
      <c r="M439" s="15" t="s">
        <v>826</v>
      </c>
      <c r="N439" s="48" t="s">
        <v>2165</v>
      </c>
    </row>
    <row r="440" spans="1:14">
      <c r="A440" t="str">
        <f t="shared" si="6"/>
        <v>Hardin Co SD, KY</v>
      </c>
      <c r="B440" t="s">
        <v>57</v>
      </c>
      <c r="D440" s="15" t="s">
        <v>828</v>
      </c>
      <c r="E440" s="15" t="s">
        <v>829</v>
      </c>
      <c r="F440" s="15" t="s">
        <v>828</v>
      </c>
      <c r="G440" s="15" t="s">
        <v>829</v>
      </c>
      <c r="H440" s="15" t="s">
        <v>2166</v>
      </c>
      <c r="I440" s="15" t="s">
        <v>2167</v>
      </c>
      <c r="J440" s="15" t="s">
        <v>2168</v>
      </c>
      <c r="K440" s="15" t="s">
        <v>2169</v>
      </c>
      <c r="L440" s="15" t="s">
        <v>63</v>
      </c>
      <c r="M440" s="15" t="s">
        <v>2170</v>
      </c>
      <c r="N440" s="48" t="s">
        <v>2171</v>
      </c>
    </row>
    <row r="441" spans="1:14">
      <c r="A441" t="str">
        <f t="shared" si="6"/>
        <v>Hardin Co SD, KY</v>
      </c>
      <c r="B441" t="s">
        <v>57</v>
      </c>
      <c r="D441" s="15" t="s">
        <v>828</v>
      </c>
      <c r="E441" s="15" t="s">
        <v>829</v>
      </c>
      <c r="F441" s="15" t="s">
        <v>828</v>
      </c>
      <c r="G441" s="15" t="s">
        <v>829</v>
      </c>
      <c r="H441" s="15" t="s">
        <v>2172</v>
      </c>
      <c r="I441" s="15" t="s">
        <v>2173</v>
      </c>
      <c r="J441" s="15" t="s">
        <v>2174</v>
      </c>
      <c r="K441" s="15" t="s">
        <v>2175</v>
      </c>
      <c r="L441" s="15" t="s">
        <v>63</v>
      </c>
      <c r="M441" s="15" t="s">
        <v>2176</v>
      </c>
      <c r="N441" s="48" t="s">
        <v>2177</v>
      </c>
    </row>
    <row r="442" spans="1:14">
      <c r="A442" t="str">
        <f t="shared" si="6"/>
        <v>Hardin Co SD, KY</v>
      </c>
      <c r="B442" t="s">
        <v>57</v>
      </c>
      <c r="D442" s="15" t="s">
        <v>828</v>
      </c>
      <c r="E442" s="15" t="s">
        <v>829</v>
      </c>
      <c r="F442" s="15" t="s">
        <v>828</v>
      </c>
      <c r="G442" s="15" t="s">
        <v>829</v>
      </c>
      <c r="H442" s="15" t="s">
        <v>2178</v>
      </c>
      <c r="I442" s="15" t="s">
        <v>2179</v>
      </c>
      <c r="J442" s="15" t="s">
        <v>2180</v>
      </c>
      <c r="K442" s="15" t="s">
        <v>579</v>
      </c>
      <c r="L442" s="15" t="s">
        <v>63</v>
      </c>
      <c r="M442" s="15" t="s">
        <v>580</v>
      </c>
      <c r="N442" s="48" t="s">
        <v>2181</v>
      </c>
    </row>
    <row r="443" spans="1:14">
      <c r="A443" t="str">
        <f t="shared" si="6"/>
        <v>Hardin Co SD, KY</v>
      </c>
      <c r="B443" t="s">
        <v>57</v>
      </c>
      <c r="D443" s="15" t="s">
        <v>828</v>
      </c>
      <c r="E443" s="15" t="s">
        <v>829</v>
      </c>
      <c r="F443" s="15" t="s">
        <v>828</v>
      </c>
      <c r="G443" s="15" t="s">
        <v>829</v>
      </c>
      <c r="H443" s="15" t="s">
        <v>2182</v>
      </c>
      <c r="I443" s="15" t="s">
        <v>2183</v>
      </c>
      <c r="J443" s="15" t="s">
        <v>834</v>
      </c>
      <c r="K443" s="15" t="s">
        <v>579</v>
      </c>
      <c r="L443" s="15" t="s">
        <v>63</v>
      </c>
      <c r="M443" s="15" t="s">
        <v>580</v>
      </c>
      <c r="N443" s="48" t="s">
        <v>2184</v>
      </c>
    </row>
    <row r="444" spans="1:14">
      <c r="A444" t="str">
        <f t="shared" si="6"/>
        <v>Hardin Co SD, KY</v>
      </c>
      <c r="B444" t="s">
        <v>57</v>
      </c>
      <c r="D444" s="15" t="s">
        <v>828</v>
      </c>
      <c r="E444" s="15" t="s">
        <v>829</v>
      </c>
      <c r="F444" s="15" t="s">
        <v>828</v>
      </c>
      <c r="G444" s="15" t="s">
        <v>829</v>
      </c>
      <c r="H444" s="15" t="s">
        <v>2185</v>
      </c>
      <c r="I444" s="15" t="s">
        <v>2186</v>
      </c>
      <c r="J444" s="15" t="s">
        <v>2187</v>
      </c>
      <c r="K444" s="15" t="s">
        <v>579</v>
      </c>
      <c r="L444" s="15" t="s">
        <v>63</v>
      </c>
      <c r="M444" s="15" t="s">
        <v>580</v>
      </c>
      <c r="N444" s="49" t="s">
        <v>2188</v>
      </c>
    </row>
    <row r="445" spans="1:14">
      <c r="A445" t="str">
        <f t="shared" si="6"/>
        <v>Hardin Co SD, KY</v>
      </c>
      <c r="B445" t="s">
        <v>57</v>
      </c>
      <c r="D445" s="15" t="s">
        <v>828</v>
      </c>
      <c r="E445" s="15" t="s">
        <v>829</v>
      </c>
      <c r="F445" s="15" t="s">
        <v>828</v>
      </c>
      <c r="G445" s="15" t="s">
        <v>829</v>
      </c>
      <c r="H445" s="15" t="s">
        <v>2189</v>
      </c>
      <c r="I445" s="15" t="s">
        <v>2190</v>
      </c>
      <c r="J445" s="15" t="s">
        <v>2191</v>
      </c>
      <c r="K445" s="15" t="s">
        <v>2169</v>
      </c>
      <c r="L445" s="15" t="s">
        <v>63</v>
      </c>
      <c r="M445" s="15" t="s">
        <v>2170</v>
      </c>
      <c r="N445" s="48" t="s">
        <v>2192</v>
      </c>
    </row>
    <row r="446" spans="1:14">
      <c r="A446" t="str">
        <f t="shared" si="6"/>
        <v>Hardin Co SD, KY</v>
      </c>
      <c r="B446" t="s">
        <v>57</v>
      </c>
      <c r="D446" s="15" t="s">
        <v>828</v>
      </c>
      <c r="E446" s="15" t="s">
        <v>829</v>
      </c>
      <c r="F446" s="15" t="s">
        <v>828</v>
      </c>
      <c r="G446" s="15" t="s">
        <v>829</v>
      </c>
      <c r="H446" s="15" t="s">
        <v>2193</v>
      </c>
      <c r="I446" s="15" t="s">
        <v>2194</v>
      </c>
      <c r="J446" s="15" t="s">
        <v>2195</v>
      </c>
      <c r="K446" s="15" t="s">
        <v>579</v>
      </c>
      <c r="L446" s="15" t="s">
        <v>63</v>
      </c>
      <c r="M446" s="15" t="s">
        <v>580</v>
      </c>
      <c r="N446" s="48" t="e">
        <v>#N/A</v>
      </c>
    </row>
    <row r="447" spans="1:14">
      <c r="A447" t="str">
        <f t="shared" si="6"/>
        <v>Hardin Co SD, KY</v>
      </c>
      <c r="B447" t="s">
        <v>57</v>
      </c>
      <c r="D447" s="15" t="s">
        <v>828</v>
      </c>
      <c r="E447" s="15" t="s">
        <v>829</v>
      </c>
      <c r="F447" s="15" t="s">
        <v>828</v>
      </c>
      <c r="G447" s="15" t="s">
        <v>829</v>
      </c>
      <c r="H447" s="15" t="s">
        <v>2196</v>
      </c>
      <c r="I447" s="15" t="s">
        <v>2197</v>
      </c>
      <c r="J447" s="15" t="s">
        <v>2198</v>
      </c>
      <c r="K447" s="15" t="s">
        <v>579</v>
      </c>
      <c r="L447" s="15" t="s">
        <v>63</v>
      </c>
      <c r="M447" s="15" t="s">
        <v>580</v>
      </c>
      <c r="N447" s="48" t="s">
        <v>2199</v>
      </c>
    </row>
    <row r="448" spans="1:14">
      <c r="A448" t="str">
        <f t="shared" si="6"/>
        <v>Hardin Co SD, KY</v>
      </c>
      <c r="B448" t="s">
        <v>57</v>
      </c>
      <c r="D448" s="15" t="s">
        <v>828</v>
      </c>
      <c r="E448" s="15" t="s">
        <v>829</v>
      </c>
      <c r="F448" s="15" t="s">
        <v>828</v>
      </c>
      <c r="G448" s="15" t="s">
        <v>829</v>
      </c>
      <c r="H448" s="15" t="s">
        <v>2200</v>
      </c>
      <c r="I448" s="15" t="s">
        <v>2201</v>
      </c>
      <c r="J448" s="15" t="s">
        <v>2202</v>
      </c>
      <c r="K448" s="15" t="s">
        <v>2203</v>
      </c>
      <c r="L448" s="15" t="s">
        <v>63</v>
      </c>
      <c r="M448" s="15" t="s">
        <v>2204</v>
      </c>
      <c r="N448" s="48" t="s">
        <v>2205</v>
      </c>
    </row>
    <row r="449" spans="1:14">
      <c r="A449" t="str">
        <f t="shared" si="6"/>
        <v>Hardin Co SD, KY</v>
      </c>
      <c r="B449" t="s">
        <v>57</v>
      </c>
      <c r="D449" s="15" t="s">
        <v>828</v>
      </c>
      <c r="E449" s="15" t="s">
        <v>829</v>
      </c>
      <c r="F449" s="15" t="s">
        <v>828</v>
      </c>
      <c r="G449" s="15" t="s">
        <v>829</v>
      </c>
      <c r="H449" s="15" t="s">
        <v>2206</v>
      </c>
      <c r="I449" s="15" t="s">
        <v>2207</v>
      </c>
      <c r="J449" s="15" t="s">
        <v>2208</v>
      </c>
      <c r="K449" s="15" t="s">
        <v>2209</v>
      </c>
      <c r="L449" s="15" t="s">
        <v>63</v>
      </c>
      <c r="M449" s="15" t="s">
        <v>2210</v>
      </c>
      <c r="N449" s="48" t="s">
        <v>2211</v>
      </c>
    </row>
    <row r="450" spans="1:14">
      <c r="A450" t="str">
        <f t="shared" ref="A450:A513" si="7">E450&amp;", KY"</f>
        <v>Harlan County Public Schools, KY</v>
      </c>
      <c r="B450" t="s">
        <v>57</v>
      </c>
      <c r="D450" s="15" t="s">
        <v>836</v>
      </c>
      <c r="E450" s="15" t="s">
        <v>837</v>
      </c>
      <c r="F450" s="15" t="s">
        <v>836</v>
      </c>
      <c r="G450" s="15" t="s">
        <v>837</v>
      </c>
      <c r="H450" s="15" t="s">
        <v>2212</v>
      </c>
      <c r="I450" s="15" t="s">
        <v>2213</v>
      </c>
      <c r="J450" s="15" t="s">
        <v>2214</v>
      </c>
      <c r="K450" s="15" t="s">
        <v>2215</v>
      </c>
      <c r="L450" s="15" t="s">
        <v>63</v>
      </c>
      <c r="M450" s="15" t="s">
        <v>2216</v>
      </c>
      <c r="N450" s="48" t="s">
        <v>2217</v>
      </c>
    </row>
    <row r="451" spans="1:14">
      <c r="A451" t="str">
        <f t="shared" si="7"/>
        <v>Harlan County Public Schools, KY</v>
      </c>
      <c r="B451" t="s">
        <v>57</v>
      </c>
      <c r="D451" s="15" t="s">
        <v>836</v>
      </c>
      <c r="E451" s="15" t="s">
        <v>837</v>
      </c>
      <c r="F451" s="15" t="s">
        <v>836</v>
      </c>
      <c r="G451" s="15" t="s">
        <v>837</v>
      </c>
      <c r="H451" s="15" t="s">
        <v>2218</v>
      </c>
      <c r="I451" s="15" t="s">
        <v>2219</v>
      </c>
      <c r="J451" s="15" t="s">
        <v>2220</v>
      </c>
      <c r="K451" s="15" t="s">
        <v>2221</v>
      </c>
      <c r="L451" s="15" t="s">
        <v>63</v>
      </c>
      <c r="M451" s="15" t="s">
        <v>2222</v>
      </c>
      <c r="N451" s="48" t="s">
        <v>2223</v>
      </c>
    </row>
    <row r="452" spans="1:14">
      <c r="A452" t="str">
        <f t="shared" si="7"/>
        <v>Harlan County Public Schools, KY</v>
      </c>
      <c r="B452" t="s">
        <v>57</v>
      </c>
      <c r="D452" s="15" t="s">
        <v>836</v>
      </c>
      <c r="E452" s="15" t="s">
        <v>837</v>
      </c>
      <c r="F452" s="15" t="s">
        <v>836</v>
      </c>
      <c r="G452" s="15" t="s">
        <v>837</v>
      </c>
      <c r="H452" s="15" t="s">
        <v>2224</v>
      </c>
      <c r="I452" s="15" t="s">
        <v>2225</v>
      </c>
      <c r="J452" s="15" t="s">
        <v>2226</v>
      </c>
      <c r="K452" s="15" t="s">
        <v>2227</v>
      </c>
      <c r="L452" s="15" t="s">
        <v>63</v>
      </c>
      <c r="M452" s="15" t="s">
        <v>2228</v>
      </c>
      <c r="N452" s="48" t="s">
        <v>2229</v>
      </c>
    </row>
    <row r="453" spans="1:14">
      <c r="A453" t="str">
        <f t="shared" si="7"/>
        <v>Harlan County Public Schools, KY</v>
      </c>
      <c r="B453" t="s">
        <v>57</v>
      </c>
      <c r="D453" s="15" t="s">
        <v>836</v>
      </c>
      <c r="E453" s="15" t="s">
        <v>837</v>
      </c>
      <c r="F453" s="15" t="s">
        <v>836</v>
      </c>
      <c r="G453" s="15" t="s">
        <v>837</v>
      </c>
      <c r="H453" s="15" t="s">
        <v>2230</v>
      </c>
      <c r="I453" s="15" t="s">
        <v>2231</v>
      </c>
      <c r="J453" s="15" t="s">
        <v>2232</v>
      </c>
      <c r="K453" s="15" t="s">
        <v>2215</v>
      </c>
      <c r="L453" s="15" t="s">
        <v>63</v>
      </c>
      <c r="M453" s="15" t="s">
        <v>2216</v>
      </c>
      <c r="N453" s="48" t="s">
        <v>2233</v>
      </c>
    </row>
    <row r="454" spans="1:14">
      <c r="A454" t="str">
        <f t="shared" si="7"/>
        <v>Harlan County Public Schools, KY</v>
      </c>
      <c r="B454" t="s">
        <v>57</v>
      </c>
      <c r="D454" s="15" t="s">
        <v>836</v>
      </c>
      <c r="E454" s="15" t="s">
        <v>837</v>
      </c>
      <c r="F454" s="15" t="s">
        <v>836</v>
      </c>
      <c r="G454" s="15" t="s">
        <v>837</v>
      </c>
      <c r="H454" s="15" t="s">
        <v>2234</v>
      </c>
      <c r="I454" s="15" t="s">
        <v>2235</v>
      </c>
      <c r="J454" s="15" t="s">
        <v>2236</v>
      </c>
      <c r="K454" s="15" t="s">
        <v>2237</v>
      </c>
      <c r="L454" s="15" t="s">
        <v>63</v>
      </c>
      <c r="M454" s="15" t="s">
        <v>2238</v>
      </c>
      <c r="N454" s="48" t="e">
        <v>#N/A</v>
      </c>
    </row>
    <row r="455" spans="1:14">
      <c r="A455" t="str">
        <f t="shared" si="7"/>
        <v>Harlan County Public Schools, KY</v>
      </c>
      <c r="B455" t="s">
        <v>57</v>
      </c>
      <c r="D455" s="15" t="s">
        <v>836</v>
      </c>
      <c r="E455" s="15" t="s">
        <v>837</v>
      </c>
      <c r="F455" s="15" t="s">
        <v>836</v>
      </c>
      <c r="G455" s="15" t="s">
        <v>837</v>
      </c>
      <c r="H455" s="15" t="s">
        <v>2239</v>
      </c>
      <c r="I455" s="15" t="s">
        <v>2240</v>
      </c>
      <c r="J455" s="15" t="s">
        <v>2241</v>
      </c>
      <c r="K455" s="15" t="s">
        <v>845</v>
      </c>
      <c r="L455" s="15" t="s">
        <v>63</v>
      </c>
      <c r="M455" s="15" t="s">
        <v>846</v>
      </c>
      <c r="N455" s="48" t="s">
        <v>2242</v>
      </c>
    </row>
    <row r="456" spans="1:14">
      <c r="A456" t="str">
        <f t="shared" si="7"/>
        <v>Harlan County Public Schools, KY</v>
      </c>
      <c r="B456" t="s">
        <v>57</v>
      </c>
      <c r="D456" s="15" t="s">
        <v>836</v>
      </c>
      <c r="E456" s="15" t="s">
        <v>837</v>
      </c>
      <c r="F456" s="15" t="s">
        <v>836</v>
      </c>
      <c r="G456" s="15" t="s">
        <v>837</v>
      </c>
      <c r="H456" s="15" t="s">
        <v>2243</v>
      </c>
      <c r="I456" s="15" t="s">
        <v>2244</v>
      </c>
      <c r="J456" s="15" t="s">
        <v>2245</v>
      </c>
      <c r="K456" s="15" t="s">
        <v>2246</v>
      </c>
      <c r="L456" s="15" t="s">
        <v>63</v>
      </c>
      <c r="M456" s="15" t="s">
        <v>2247</v>
      </c>
      <c r="N456" s="48" t="s">
        <v>2248</v>
      </c>
    </row>
    <row r="457" spans="1:14">
      <c r="A457" t="str">
        <f t="shared" si="7"/>
        <v>Harlan County Public Schools, KY</v>
      </c>
      <c r="B457" t="s">
        <v>57</v>
      </c>
      <c r="D457" s="15" t="s">
        <v>836</v>
      </c>
      <c r="E457" s="15" t="s">
        <v>837</v>
      </c>
      <c r="F457" s="15" t="s">
        <v>836</v>
      </c>
      <c r="G457" s="15" t="s">
        <v>837</v>
      </c>
      <c r="H457" s="15" t="s">
        <v>2249</v>
      </c>
      <c r="I457" s="15" t="s">
        <v>2250</v>
      </c>
      <c r="J457" s="15" t="s">
        <v>2251</v>
      </c>
      <c r="K457" s="15" t="s">
        <v>2252</v>
      </c>
      <c r="L457" s="15" t="s">
        <v>63</v>
      </c>
      <c r="M457" s="15" t="s">
        <v>2253</v>
      </c>
      <c r="N457" s="48" t="e">
        <v>#N/A</v>
      </c>
    </row>
    <row r="458" spans="1:14">
      <c r="A458" t="str">
        <f t="shared" si="7"/>
        <v>Harlan ISD, KY</v>
      </c>
      <c r="B458" t="s">
        <v>57</v>
      </c>
      <c r="D458" s="15" t="s">
        <v>848</v>
      </c>
      <c r="E458" s="15" t="s">
        <v>849</v>
      </c>
      <c r="F458" s="15" t="s">
        <v>848</v>
      </c>
      <c r="G458" s="15" t="s">
        <v>849</v>
      </c>
      <c r="H458" s="15" t="s">
        <v>2254</v>
      </c>
      <c r="I458" s="15" t="s">
        <v>2255</v>
      </c>
      <c r="J458" s="15" t="s">
        <v>856</v>
      </c>
      <c r="K458" s="15" t="s">
        <v>845</v>
      </c>
      <c r="L458" s="15" t="s">
        <v>63</v>
      </c>
      <c r="M458" s="15" t="s">
        <v>846</v>
      </c>
      <c r="N458" s="48" t="s">
        <v>2256</v>
      </c>
    </row>
    <row r="459" spans="1:14">
      <c r="A459" t="str">
        <f t="shared" si="7"/>
        <v>Harrison Co SD, KY</v>
      </c>
      <c r="B459" t="s">
        <v>57</v>
      </c>
      <c r="D459" s="15" t="s">
        <v>858</v>
      </c>
      <c r="E459" s="15" t="s">
        <v>859</v>
      </c>
      <c r="F459" s="15" t="s">
        <v>858</v>
      </c>
      <c r="G459" s="15" t="s">
        <v>859</v>
      </c>
      <c r="H459" s="15" t="s">
        <v>2257</v>
      </c>
      <c r="I459" s="15" t="s">
        <v>2258</v>
      </c>
      <c r="J459" s="15" t="s">
        <v>2259</v>
      </c>
      <c r="K459" s="15" t="s">
        <v>865</v>
      </c>
      <c r="L459" s="15" t="s">
        <v>63</v>
      </c>
      <c r="M459" s="15" t="s">
        <v>866</v>
      </c>
      <c r="N459" s="48" t="s">
        <v>2260</v>
      </c>
    </row>
    <row r="460" spans="1:14">
      <c r="A460" t="str">
        <f t="shared" si="7"/>
        <v>Harrison Co SD, KY</v>
      </c>
      <c r="B460" t="s">
        <v>57</v>
      </c>
      <c r="D460" s="15" t="s">
        <v>858</v>
      </c>
      <c r="E460" s="15" t="s">
        <v>859</v>
      </c>
      <c r="F460" s="15" t="s">
        <v>858</v>
      </c>
      <c r="G460" s="15" t="s">
        <v>859</v>
      </c>
      <c r="H460" s="15" t="s">
        <v>2261</v>
      </c>
      <c r="I460" s="15" t="s">
        <v>2262</v>
      </c>
      <c r="J460" s="15" t="s">
        <v>2263</v>
      </c>
      <c r="K460" s="15" t="s">
        <v>865</v>
      </c>
      <c r="L460" s="15" t="s">
        <v>63</v>
      </c>
      <c r="M460" s="15" t="s">
        <v>866</v>
      </c>
      <c r="N460" s="48" t="s">
        <v>2264</v>
      </c>
    </row>
    <row r="461" spans="1:14">
      <c r="A461" t="str">
        <f t="shared" si="7"/>
        <v>Harrison Co SD, KY</v>
      </c>
      <c r="B461" t="s">
        <v>57</v>
      </c>
      <c r="D461" s="15" t="s">
        <v>858</v>
      </c>
      <c r="E461" s="15" t="s">
        <v>859</v>
      </c>
      <c r="F461" s="15" t="s">
        <v>858</v>
      </c>
      <c r="G461" s="15" t="s">
        <v>859</v>
      </c>
      <c r="H461" s="15" t="s">
        <v>2265</v>
      </c>
      <c r="I461" s="15" t="s">
        <v>2266</v>
      </c>
      <c r="J461" s="15" t="s">
        <v>2267</v>
      </c>
      <c r="K461" s="15" t="s">
        <v>865</v>
      </c>
      <c r="L461" s="15" t="s">
        <v>63</v>
      </c>
      <c r="M461" s="15" t="s">
        <v>866</v>
      </c>
      <c r="N461" s="48" t="s">
        <v>2268</v>
      </c>
    </row>
    <row r="462" spans="1:14">
      <c r="A462" t="str">
        <f t="shared" si="7"/>
        <v>Harrison Co SD, KY</v>
      </c>
      <c r="B462" t="s">
        <v>57</v>
      </c>
      <c r="D462" s="15" t="s">
        <v>858</v>
      </c>
      <c r="E462" s="15" t="s">
        <v>859</v>
      </c>
      <c r="F462" s="15" t="s">
        <v>858</v>
      </c>
      <c r="G462" s="15" t="s">
        <v>859</v>
      </c>
      <c r="H462" s="15" t="s">
        <v>2269</v>
      </c>
      <c r="I462" s="15" t="s">
        <v>2270</v>
      </c>
      <c r="J462" s="15" t="s">
        <v>2271</v>
      </c>
      <c r="K462" s="15" t="s">
        <v>865</v>
      </c>
      <c r="L462" s="15" t="s">
        <v>63</v>
      </c>
      <c r="M462" s="15" t="s">
        <v>866</v>
      </c>
      <c r="N462" s="48" t="s">
        <v>2272</v>
      </c>
    </row>
    <row r="463" spans="1:14">
      <c r="A463" t="str">
        <f t="shared" si="7"/>
        <v>Hart Co SD, KY</v>
      </c>
      <c r="B463" t="s">
        <v>57</v>
      </c>
      <c r="D463" s="15" t="s">
        <v>868</v>
      </c>
      <c r="E463" s="15" t="s">
        <v>869</v>
      </c>
      <c r="F463" s="15" t="s">
        <v>868</v>
      </c>
      <c r="G463" s="15" t="s">
        <v>869</v>
      </c>
      <c r="H463" s="15" t="s">
        <v>2273</v>
      </c>
      <c r="I463" s="15" t="s">
        <v>2274</v>
      </c>
      <c r="J463" s="15" t="s">
        <v>2275</v>
      </c>
      <c r="K463" s="15" t="s">
        <v>2276</v>
      </c>
      <c r="L463" s="15" t="s">
        <v>63</v>
      </c>
      <c r="M463" s="15" t="s">
        <v>2277</v>
      </c>
      <c r="N463" s="48" t="s">
        <v>2278</v>
      </c>
    </row>
    <row r="464" spans="1:14">
      <c r="A464" t="str">
        <f t="shared" si="7"/>
        <v>Hart Co SD, KY</v>
      </c>
      <c r="B464" t="s">
        <v>57</v>
      </c>
      <c r="D464" s="15" t="s">
        <v>868</v>
      </c>
      <c r="E464" s="15" t="s">
        <v>869</v>
      </c>
      <c r="F464" s="15" t="s">
        <v>868</v>
      </c>
      <c r="G464" s="15" t="s">
        <v>869</v>
      </c>
      <c r="H464" s="15" t="s">
        <v>2279</v>
      </c>
      <c r="I464" s="15" t="s">
        <v>2280</v>
      </c>
      <c r="J464" s="15" t="s">
        <v>2281</v>
      </c>
      <c r="K464" s="15" t="s">
        <v>2282</v>
      </c>
      <c r="L464" s="15" t="s">
        <v>63</v>
      </c>
      <c r="M464" s="15" t="s">
        <v>2283</v>
      </c>
      <c r="N464" s="48" t="s">
        <v>2284</v>
      </c>
    </row>
    <row r="465" spans="1:14">
      <c r="A465" t="str">
        <f t="shared" si="7"/>
        <v>Hart Co SD, KY</v>
      </c>
      <c r="B465" t="s">
        <v>57</v>
      </c>
      <c r="D465" s="15" t="s">
        <v>868</v>
      </c>
      <c r="E465" s="15" t="s">
        <v>869</v>
      </c>
      <c r="F465" s="15" t="s">
        <v>868</v>
      </c>
      <c r="G465" s="15" t="s">
        <v>869</v>
      </c>
      <c r="H465" s="15" t="s">
        <v>2285</v>
      </c>
      <c r="I465" s="15" t="s">
        <v>2286</v>
      </c>
      <c r="J465" s="15" t="s">
        <v>2287</v>
      </c>
      <c r="K465" s="15" t="s">
        <v>2288</v>
      </c>
      <c r="L465" s="15" t="s">
        <v>63</v>
      </c>
      <c r="M465" s="15" t="s">
        <v>2289</v>
      </c>
      <c r="N465" s="48" t="s">
        <v>2290</v>
      </c>
    </row>
    <row r="466" spans="1:14">
      <c r="A466" t="str">
        <f t="shared" si="7"/>
        <v>Hart Co SD, KY</v>
      </c>
      <c r="B466" t="s">
        <v>57</v>
      </c>
      <c r="D466" s="15" t="s">
        <v>868</v>
      </c>
      <c r="E466" s="15" t="s">
        <v>869</v>
      </c>
      <c r="F466" s="15" t="s">
        <v>868</v>
      </c>
      <c r="G466" s="15" t="s">
        <v>869</v>
      </c>
      <c r="H466" s="15" t="s">
        <v>2291</v>
      </c>
      <c r="I466" s="15" t="s">
        <v>2292</v>
      </c>
      <c r="J466" s="15" t="s">
        <v>2293</v>
      </c>
      <c r="K466" s="15" t="s">
        <v>2294</v>
      </c>
      <c r="L466" s="15" t="s">
        <v>63</v>
      </c>
      <c r="M466" s="15" t="s">
        <v>2295</v>
      </c>
      <c r="N466" s="48" t="s">
        <v>2296</v>
      </c>
    </row>
    <row r="467" spans="1:14">
      <c r="A467" t="str">
        <f t="shared" si="7"/>
        <v>Hart Co SD, KY</v>
      </c>
      <c r="B467" t="s">
        <v>57</v>
      </c>
      <c r="D467" s="15" t="s">
        <v>868</v>
      </c>
      <c r="E467" s="15" t="s">
        <v>869</v>
      </c>
      <c r="F467" s="15" t="s">
        <v>868</v>
      </c>
      <c r="G467" s="15" t="s">
        <v>869</v>
      </c>
      <c r="H467" s="15" t="s">
        <v>2297</v>
      </c>
      <c r="I467" s="15" t="s">
        <v>2298</v>
      </c>
      <c r="J467" s="15" t="s">
        <v>2299</v>
      </c>
      <c r="K467" s="15" t="s">
        <v>877</v>
      </c>
      <c r="L467" s="15" t="s">
        <v>63</v>
      </c>
      <c r="M467" s="15" t="s">
        <v>878</v>
      </c>
      <c r="N467" s="48" t="s">
        <v>2300</v>
      </c>
    </row>
    <row r="468" spans="1:14">
      <c r="A468" t="str">
        <f t="shared" si="7"/>
        <v>Hazard ISD, KY</v>
      </c>
      <c r="B468" t="s">
        <v>57</v>
      </c>
      <c r="D468" s="15" t="s">
        <v>880</v>
      </c>
      <c r="E468" s="15" t="s">
        <v>881</v>
      </c>
      <c r="F468" s="15" t="s">
        <v>880</v>
      </c>
      <c r="G468" s="15" t="s">
        <v>881</v>
      </c>
      <c r="H468" s="15" t="s">
        <v>2301</v>
      </c>
      <c r="I468" s="15" t="s">
        <v>2302</v>
      </c>
      <c r="J468" s="15" t="s">
        <v>2303</v>
      </c>
      <c r="K468" s="15" t="s">
        <v>887</v>
      </c>
      <c r="L468" s="15" t="s">
        <v>63</v>
      </c>
      <c r="M468" s="15" t="s">
        <v>888</v>
      </c>
      <c r="N468" s="48" t="s">
        <v>2304</v>
      </c>
    </row>
    <row r="469" spans="1:14">
      <c r="A469" t="str">
        <f t="shared" si="7"/>
        <v>Henderson Co SD, KY</v>
      </c>
      <c r="B469" t="s">
        <v>57</v>
      </c>
      <c r="D469" s="15" t="s">
        <v>890</v>
      </c>
      <c r="E469" s="15" t="s">
        <v>891</v>
      </c>
      <c r="F469" s="15" t="s">
        <v>890</v>
      </c>
      <c r="G469" s="15" t="s">
        <v>891</v>
      </c>
      <c r="H469" s="15" t="s">
        <v>2305</v>
      </c>
      <c r="I469" s="15" t="s">
        <v>2306</v>
      </c>
      <c r="J469" s="15" t="s">
        <v>2307</v>
      </c>
      <c r="K469" s="15" t="s">
        <v>2308</v>
      </c>
      <c r="L469" s="15" t="s">
        <v>63</v>
      </c>
      <c r="M469" s="15" t="s">
        <v>2309</v>
      </c>
      <c r="N469" s="48" t="s">
        <v>2310</v>
      </c>
    </row>
    <row r="470" spans="1:14">
      <c r="A470" t="str">
        <f t="shared" si="7"/>
        <v>Henderson Co SD, KY</v>
      </c>
      <c r="B470" t="s">
        <v>57</v>
      </c>
      <c r="D470" s="15" t="s">
        <v>890</v>
      </c>
      <c r="E470" s="15" t="s">
        <v>891</v>
      </c>
      <c r="F470" s="15" t="s">
        <v>890</v>
      </c>
      <c r="G470" s="15" t="s">
        <v>891</v>
      </c>
      <c r="H470" s="15" t="s">
        <v>2311</v>
      </c>
      <c r="I470" s="15" t="s">
        <v>2312</v>
      </c>
      <c r="J470" s="15" t="s">
        <v>2313</v>
      </c>
      <c r="K470" s="15" t="s">
        <v>897</v>
      </c>
      <c r="L470" s="15" t="s">
        <v>63</v>
      </c>
      <c r="M470" s="15" t="s">
        <v>898</v>
      </c>
      <c r="N470" s="48" t="s">
        <v>2314</v>
      </c>
    </row>
    <row r="471" spans="1:14">
      <c r="A471" t="str">
        <f t="shared" si="7"/>
        <v>Henderson Co SD, KY</v>
      </c>
      <c r="B471" t="s">
        <v>57</v>
      </c>
      <c r="D471" s="15" t="s">
        <v>890</v>
      </c>
      <c r="E471" s="15" t="s">
        <v>891</v>
      </c>
      <c r="F471" s="15" t="s">
        <v>890</v>
      </c>
      <c r="G471" s="15" t="s">
        <v>891</v>
      </c>
      <c r="H471" s="15" t="s">
        <v>2315</v>
      </c>
      <c r="I471" s="15" t="s">
        <v>2316</v>
      </c>
      <c r="J471" s="15" t="s">
        <v>2317</v>
      </c>
      <c r="K471" s="15" t="s">
        <v>897</v>
      </c>
      <c r="L471" s="15" t="s">
        <v>63</v>
      </c>
      <c r="M471" s="15" t="s">
        <v>898</v>
      </c>
      <c r="N471" s="48" t="s">
        <v>2318</v>
      </c>
    </row>
    <row r="472" spans="1:14">
      <c r="A472" t="str">
        <f t="shared" si="7"/>
        <v>Henderson Co SD, KY</v>
      </c>
      <c r="B472" t="s">
        <v>57</v>
      </c>
      <c r="D472" s="21" t="s">
        <v>890</v>
      </c>
      <c r="E472" t="s">
        <v>891</v>
      </c>
      <c r="F472" s="21" t="s">
        <v>890</v>
      </c>
      <c r="G472" t="s">
        <v>891</v>
      </c>
      <c r="H472" s="22" t="s">
        <v>2319</v>
      </c>
      <c r="I472" t="s">
        <v>2320</v>
      </c>
      <c r="J472" s="22" t="s">
        <v>2321</v>
      </c>
      <c r="K472" s="22" t="s">
        <v>897</v>
      </c>
      <c r="L472" t="s">
        <v>63</v>
      </c>
      <c r="M472" s="23" t="s">
        <v>898</v>
      </c>
      <c r="N472" s="48" t="s">
        <v>2322</v>
      </c>
    </row>
    <row r="473" spans="1:14">
      <c r="A473" t="str">
        <f t="shared" si="7"/>
        <v>Henderson Co SD, KY</v>
      </c>
      <c r="B473" t="s">
        <v>57</v>
      </c>
      <c r="D473" s="15" t="s">
        <v>890</v>
      </c>
      <c r="E473" s="15" t="s">
        <v>891</v>
      </c>
      <c r="F473" s="15" t="s">
        <v>890</v>
      </c>
      <c r="G473" s="15" t="s">
        <v>891</v>
      </c>
      <c r="H473" s="15" t="s">
        <v>2323</v>
      </c>
      <c r="I473" s="15" t="s">
        <v>2324</v>
      </c>
      <c r="J473" s="15" t="s">
        <v>2325</v>
      </c>
      <c r="K473" s="15" t="s">
        <v>897</v>
      </c>
      <c r="L473" s="15" t="s">
        <v>63</v>
      </c>
      <c r="M473" s="15" t="s">
        <v>898</v>
      </c>
      <c r="N473" s="48" t="s">
        <v>2326</v>
      </c>
    </row>
    <row r="474" spans="1:14">
      <c r="A474" t="str">
        <f t="shared" si="7"/>
        <v>Henderson Co SD, KY</v>
      </c>
      <c r="B474" t="s">
        <v>57</v>
      </c>
      <c r="D474" s="15" t="s">
        <v>890</v>
      </c>
      <c r="E474" s="15" t="s">
        <v>891</v>
      </c>
      <c r="F474" s="15" t="s">
        <v>890</v>
      </c>
      <c r="G474" s="15" t="s">
        <v>891</v>
      </c>
      <c r="H474" s="15" t="s">
        <v>2327</v>
      </c>
      <c r="I474" s="15" t="s">
        <v>2328</v>
      </c>
      <c r="J474" s="15" t="s">
        <v>2329</v>
      </c>
      <c r="K474" s="15" t="s">
        <v>897</v>
      </c>
      <c r="L474" s="15" t="s">
        <v>63</v>
      </c>
      <c r="M474" s="15" t="s">
        <v>898</v>
      </c>
      <c r="N474" s="48" t="s">
        <v>2330</v>
      </c>
    </row>
    <row r="475" spans="1:14">
      <c r="A475" t="str">
        <f t="shared" si="7"/>
        <v>Henderson Co SD, KY</v>
      </c>
      <c r="B475" t="s">
        <v>57</v>
      </c>
      <c r="D475" s="15" t="s">
        <v>890</v>
      </c>
      <c r="E475" s="15" t="s">
        <v>891</v>
      </c>
      <c r="F475" s="15" t="s">
        <v>890</v>
      </c>
      <c r="G475" s="15" t="s">
        <v>891</v>
      </c>
      <c r="H475" s="15" t="s">
        <v>2331</v>
      </c>
      <c r="I475" s="15" t="s">
        <v>2332</v>
      </c>
      <c r="J475" s="15" t="s">
        <v>2333</v>
      </c>
      <c r="K475" s="15" t="s">
        <v>897</v>
      </c>
      <c r="L475" s="15" t="s">
        <v>63</v>
      </c>
      <c r="M475" s="15" t="s">
        <v>898</v>
      </c>
      <c r="N475" s="48" t="s">
        <v>2334</v>
      </c>
    </row>
    <row r="476" spans="1:14">
      <c r="A476" t="str">
        <f t="shared" si="7"/>
        <v>Henderson Co SD, KY</v>
      </c>
      <c r="B476" t="s">
        <v>57</v>
      </c>
      <c r="D476" s="15" t="s">
        <v>890</v>
      </c>
      <c r="E476" s="15" t="s">
        <v>891</v>
      </c>
      <c r="F476" s="15" t="s">
        <v>890</v>
      </c>
      <c r="G476" s="15" t="s">
        <v>891</v>
      </c>
      <c r="H476" s="15" t="s">
        <v>2335</v>
      </c>
      <c r="I476" s="15" t="s">
        <v>2336</v>
      </c>
      <c r="J476" s="15" t="s">
        <v>2337</v>
      </c>
      <c r="K476" s="15" t="s">
        <v>897</v>
      </c>
      <c r="L476" s="15" t="s">
        <v>63</v>
      </c>
      <c r="M476" s="15" t="s">
        <v>898</v>
      </c>
      <c r="N476" s="48" t="s">
        <v>2338</v>
      </c>
    </row>
    <row r="477" spans="1:14">
      <c r="A477" t="str">
        <f t="shared" si="7"/>
        <v>Henderson Co SD, KY</v>
      </c>
      <c r="B477" t="s">
        <v>57</v>
      </c>
      <c r="D477" s="15" t="s">
        <v>890</v>
      </c>
      <c r="E477" s="15" t="s">
        <v>891</v>
      </c>
      <c r="F477" s="15" t="s">
        <v>890</v>
      </c>
      <c r="G477" s="15" t="s">
        <v>891</v>
      </c>
      <c r="H477" s="15" t="s">
        <v>2339</v>
      </c>
      <c r="I477" s="15" t="s">
        <v>2340</v>
      </c>
      <c r="J477" s="15" t="s">
        <v>2341</v>
      </c>
      <c r="K477" s="15" t="s">
        <v>2342</v>
      </c>
      <c r="L477" s="15" t="s">
        <v>63</v>
      </c>
      <c r="M477" s="15" t="s">
        <v>2343</v>
      </c>
      <c r="N477" s="48" t="s">
        <v>2344</v>
      </c>
    </row>
    <row r="478" spans="1:14">
      <c r="A478" t="str">
        <f t="shared" si="7"/>
        <v>Henry Co PSD, KY</v>
      </c>
      <c r="B478" t="s">
        <v>57</v>
      </c>
      <c r="D478" s="15" t="s">
        <v>900</v>
      </c>
      <c r="E478" s="15" t="s">
        <v>901</v>
      </c>
      <c r="F478" s="15" t="s">
        <v>900</v>
      </c>
      <c r="G478" s="15" t="s">
        <v>901</v>
      </c>
      <c r="H478" s="15" t="s">
        <v>2345</v>
      </c>
      <c r="I478" s="15" t="s">
        <v>2346</v>
      </c>
      <c r="J478" s="15" t="s">
        <v>2347</v>
      </c>
      <c r="K478" s="15" t="s">
        <v>2348</v>
      </c>
      <c r="L478" s="15" t="s">
        <v>63</v>
      </c>
      <c r="M478" s="15" t="s">
        <v>2349</v>
      </c>
      <c r="N478" s="48" t="s">
        <v>2350</v>
      </c>
    </row>
    <row r="479" spans="1:14">
      <c r="A479" t="str">
        <f t="shared" si="7"/>
        <v>Henry Co PSD, KY</v>
      </c>
      <c r="B479" t="s">
        <v>57</v>
      </c>
      <c r="D479" s="15" t="s">
        <v>900</v>
      </c>
      <c r="E479" s="15" t="s">
        <v>901</v>
      </c>
      <c r="F479" s="15" t="s">
        <v>900</v>
      </c>
      <c r="G479" s="15" t="s">
        <v>901</v>
      </c>
      <c r="H479" s="15" t="s">
        <v>2351</v>
      </c>
      <c r="I479" s="15" t="s">
        <v>221</v>
      </c>
      <c r="J479" s="15" t="s">
        <v>2352</v>
      </c>
      <c r="K479" s="15" t="s">
        <v>2353</v>
      </c>
      <c r="L479" s="15" t="s">
        <v>63</v>
      </c>
      <c r="M479" s="15" t="s">
        <v>2354</v>
      </c>
      <c r="N479" s="48" t="s">
        <v>2355</v>
      </c>
    </row>
    <row r="480" spans="1:14">
      <c r="A480" t="str">
        <f t="shared" si="7"/>
        <v>Henry Co PSD, KY</v>
      </c>
      <c r="B480" t="s">
        <v>57</v>
      </c>
      <c r="D480" s="15" t="s">
        <v>900</v>
      </c>
      <c r="E480" s="15" t="s">
        <v>901</v>
      </c>
      <c r="F480" s="15" t="s">
        <v>900</v>
      </c>
      <c r="G480" s="15" t="s">
        <v>901</v>
      </c>
      <c r="H480" s="15" t="s">
        <v>2356</v>
      </c>
      <c r="I480" s="15" t="s">
        <v>2357</v>
      </c>
      <c r="J480" s="15" t="s">
        <v>2358</v>
      </c>
      <c r="K480" s="15" t="s">
        <v>907</v>
      </c>
      <c r="L480" s="15" t="s">
        <v>63</v>
      </c>
      <c r="M480" s="15" t="s">
        <v>908</v>
      </c>
      <c r="N480" s="48" t="s">
        <v>2359</v>
      </c>
    </row>
    <row r="481" spans="1:14">
      <c r="A481" t="str">
        <f t="shared" si="7"/>
        <v>Hickman Co SD, KY</v>
      </c>
      <c r="B481" t="s">
        <v>57</v>
      </c>
      <c r="D481" s="15" t="s">
        <v>910</v>
      </c>
      <c r="E481" s="15" t="s">
        <v>911</v>
      </c>
      <c r="F481" s="15" t="s">
        <v>910</v>
      </c>
      <c r="G481" s="15" t="s">
        <v>911</v>
      </c>
      <c r="H481" s="15" t="s">
        <v>2360</v>
      </c>
      <c r="I481" s="15" t="s">
        <v>2361</v>
      </c>
      <c r="J481" s="15" t="s">
        <v>2362</v>
      </c>
      <c r="K481" s="15" t="s">
        <v>917</v>
      </c>
      <c r="L481" s="15" t="s">
        <v>63</v>
      </c>
      <c r="M481" s="15" t="s">
        <v>918</v>
      </c>
      <c r="N481" s="48" t="s">
        <v>2363</v>
      </c>
    </row>
    <row r="482" spans="1:14">
      <c r="A482" t="str">
        <f t="shared" si="7"/>
        <v>Hopkins Co SD, KY</v>
      </c>
      <c r="B482" t="s">
        <v>57</v>
      </c>
      <c r="D482" s="15" t="s">
        <v>920</v>
      </c>
      <c r="E482" s="15" t="s">
        <v>921</v>
      </c>
      <c r="F482" s="15" t="s">
        <v>920</v>
      </c>
      <c r="G482" s="15" t="s">
        <v>921</v>
      </c>
      <c r="H482" s="15" t="s">
        <v>2364</v>
      </c>
      <c r="I482" s="15" t="s">
        <v>2365</v>
      </c>
      <c r="J482" s="15" t="s">
        <v>2366</v>
      </c>
      <c r="K482" s="15" t="s">
        <v>2367</v>
      </c>
      <c r="L482" s="15" t="s">
        <v>63</v>
      </c>
      <c r="M482" s="15" t="s">
        <v>2368</v>
      </c>
      <c r="N482" s="48" t="s">
        <v>2369</v>
      </c>
    </row>
    <row r="483" spans="1:14">
      <c r="A483" t="str">
        <f t="shared" si="7"/>
        <v>Hopkins Co SD, KY</v>
      </c>
      <c r="B483" t="s">
        <v>57</v>
      </c>
      <c r="D483" s="15" t="s">
        <v>920</v>
      </c>
      <c r="E483" s="15" t="s">
        <v>921</v>
      </c>
      <c r="F483" s="15" t="s">
        <v>920</v>
      </c>
      <c r="G483" s="15" t="s">
        <v>921</v>
      </c>
      <c r="H483" s="15" t="s">
        <v>2370</v>
      </c>
      <c r="I483" s="15" t="s">
        <v>2371</v>
      </c>
      <c r="J483" s="15" t="s">
        <v>2372</v>
      </c>
      <c r="K483" s="15" t="s">
        <v>927</v>
      </c>
      <c r="L483" s="15" t="s">
        <v>63</v>
      </c>
      <c r="M483" s="15" t="s">
        <v>928</v>
      </c>
      <c r="N483" s="48" t="s">
        <v>2373</v>
      </c>
    </row>
    <row r="484" spans="1:14">
      <c r="A484" t="str">
        <f t="shared" si="7"/>
        <v>Hopkins Co SD, KY</v>
      </c>
      <c r="B484" t="s">
        <v>57</v>
      </c>
      <c r="D484" s="15" t="s">
        <v>920</v>
      </c>
      <c r="E484" s="15" t="s">
        <v>921</v>
      </c>
      <c r="F484" s="15" t="s">
        <v>920</v>
      </c>
      <c r="G484" s="15" t="s">
        <v>921</v>
      </c>
      <c r="H484" s="15" t="s">
        <v>2374</v>
      </c>
      <c r="I484" s="15" t="s">
        <v>2375</v>
      </c>
      <c r="J484" s="15" t="s">
        <v>2376</v>
      </c>
      <c r="K484" s="15" t="s">
        <v>2377</v>
      </c>
      <c r="L484" s="15" t="s">
        <v>63</v>
      </c>
      <c r="M484" s="15" t="s">
        <v>2378</v>
      </c>
      <c r="N484" s="48" t="s">
        <v>2379</v>
      </c>
    </row>
    <row r="485" spans="1:14">
      <c r="A485" t="str">
        <f t="shared" si="7"/>
        <v>Hopkins Co SD, KY</v>
      </c>
      <c r="B485" t="s">
        <v>57</v>
      </c>
      <c r="D485" s="15" t="s">
        <v>920</v>
      </c>
      <c r="E485" s="15" t="s">
        <v>921</v>
      </c>
      <c r="F485" s="15" t="s">
        <v>920</v>
      </c>
      <c r="G485" s="15" t="s">
        <v>921</v>
      </c>
      <c r="H485" s="15" t="s">
        <v>2380</v>
      </c>
      <c r="I485" s="15" t="s">
        <v>2381</v>
      </c>
      <c r="J485" s="15" t="s">
        <v>2382</v>
      </c>
      <c r="K485" s="15" t="s">
        <v>927</v>
      </c>
      <c r="L485" s="15" t="s">
        <v>63</v>
      </c>
      <c r="M485" s="15" t="s">
        <v>928</v>
      </c>
      <c r="N485" s="49" t="s">
        <v>2383</v>
      </c>
    </row>
    <row r="486" spans="1:14">
      <c r="A486" t="str">
        <f t="shared" si="7"/>
        <v>Hopkins Co SD, KY</v>
      </c>
      <c r="B486" t="s">
        <v>57</v>
      </c>
      <c r="D486" s="15" t="s">
        <v>920</v>
      </c>
      <c r="E486" s="15" t="s">
        <v>921</v>
      </c>
      <c r="F486" s="15" t="s">
        <v>920</v>
      </c>
      <c r="G486" s="15" t="s">
        <v>921</v>
      </c>
      <c r="H486" s="15" t="s">
        <v>2384</v>
      </c>
      <c r="I486" s="15" t="s">
        <v>2385</v>
      </c>
      <c r="J486" s="15" t="s">
        <v>2386</v>
      </c>
      <c r="K486" s="15" t="s">
        <v>927</v>
      </c>
      <c r="L486" s="15" t="s">
        <v>63</v>
      </c>
      <c r="M486" s="15" t="s">
        <v>928</v>
      </c>
      <c r="N486" s="48" t="s">
        <v>2387</v>
      </c>
    </row>
    <row r="487" spans="1:14">
      <c r="A487" t="str">
        <f t="shared" si="7"/>
        <v>Hopkins Co SD, KY</v>
      </c>
      <c r="B487" t="s">
        <v>57</v>
      </c>
      <c r="D487" s="15" t="s">
        <v>920</v>
      </c>
      <c r="E487" s="15" t="s">
        <v>921</v>
      </c>
      <c r="F487" s="15" t="s">
        <v>920</v>
      </c>
      <c r="G487" s="15" t="s">
        <v>921</v>
      </c>
      <c r="H487" s="15" t="s">
        <v>2388</v>
      </c>
      <c r="I487" s="15" t="s">
        <v>2266</v>
      </c>
      <c r="J487" s="15" t="s">
        <v>2389</v>
      </c>
      <c r="K487" s="15" t="s">
        <v>2390</v>
      </c>
      <c r="L487" s="15" t="s">
        <v>63</v>
      </c>
      <c r="M487" s="15" t="s">
        <v>2391</v>
      </c>
      <c r="N487" s="48" t="s">
        <v>2392</v>
      </c>
    </row>
    <row r="488" spans="1:14">
      <c r="A488" t="str">
        <f t="shared" si="7"/>
        <v>Hopkins Co SD, KY</v>
      </c>
      <c r="B488" t="s">
        <v>57</v>
      </c>
      <c r="D488" t="s">
        <v>920</v>
      </c>
      <c r="E488" t="s">
        <v>921</v>
      </c>
      <c r="F488" t="s">
        <v>920</v>
      </c>
      <c r="G488" t="s">
        <v>921</v>
      </c>
      <c r="H488" t="s">
        <v>2393</v>
      </c>
      <c r="I488" t="s">
        <v>2394</v>
      </c>
      <c r="J488" t="s">
        <v>2395</v>
      </c>
      <c r="K488" t="s">
        <v>927</v>
      </c>
      <c r="L488" t="s">
        <v>63</v>
      </c>
      <c r="M488" t="s">
        <v>928</v>
      </c>
      <c r="N488" s="48" t="s">
        <v>2396</v>
      </c>
    </row>
    <row r="489" spans="1:14">
      <c r="A489" t="str">
        <f t="shared" si="7"/>
        <v>Hopkins Co SD, KY</v>
      </c>
      <c r="B489" t="s">
        <v>57</v>
      </c>
      <c r="D489" s="15" t="s">
        <v>920</v>
      </c>
      <c r="E489" s="15" t="s">
        <v>921</v>
      </c>
      <c r="F489" s="15" t="s">
        <v>920</v>
      </c>
      <c r="G489" s="15" t="s">
        <v>921</v>
      </c>
      <c r="H489" s="15" t="s">
        <v>2397</v>
      </c>
      <c r="I489" s="15" t="s">
        <v>2398</v>
      </c>
      <c r="J489" s="15" t="s">
        <v>2399</v>
      </c>
      <c r="K489" s="15" t="s">
        <v>2400</v>
      </c>
      <c r="L489" s="15" t="s">
        <v>63</v>
      </c>
      <c r="M489" s="15" t="s">
        <v>2401</v>
      </c>
      <c r="N489" s="48" t="s">
        <v>2402</v>
      </c>
    </row>
    <row r="490" spans="1:14">
      <c r="A490" t="str">
        <f t="shared" si="7"/>
        <v>Jackson County SD, KY</v>
      </c>
      <c r="B490" t="s">
        <v>57</v>
      </c>
      <c r="D490" t="s">
        <v>930</v>
      </c>
      <c r="E490" t="s">
        <v>931</v>
      </c>
      <c r="F490" t="s">
        <v>930</v>
      </c>
      <c r="G490" t="s">
        <v>931</v>
      </c>
      <c r="H490" t="s">
        <v>2403</v>
      </c>
      <c r="I490" t="s">
        <v>2404</v>
      </c>
      <c r="J490" t="s">
        <v>2405</v>
      </c>
      <c r="K490" t="s">
        <v>937</v>
      </c>
      <c r="L490" t="s">
        <v>63</v>
      </c>
      <c r="M490" t="s">
        <v>938</v>
      </c>
      <c r="N490" s="48" t="e">
        <v>#N/A</v>
      </c>
    </row>
    <row r="491" spans="1:14">
      <c r="A491" t="str">
        <f t="shared" si="7"/>
        <v>Jackson County SD, KY</v>
      </c>
      <c r="B491" t="s">
        <v>57</v>
      </c>
      <c r="D491" s="15" t="s">
        <v>930</v>
      </c>
      <c r="E491" s="15" t="s">
        <v>931</v>
      </c>
      <c r="F491" s="15" t="s">
        <v>930</v>
      </c>
      <c r="G491" s="15" t="s">
        <v>931</v>
      </c>
      <c r="H491" s="15" t="s">
        <v>2406</v>
      </c>
      <c r="I491" s="15" t="s">
        <v>2407</v>
      </c>
      <c r="J491" s="15" t="s">
        <v>2408</v>
      </c>
      <c r="K491" s="15" t="s">
        <v>2409</v>
      </c>
      <c r="L491" s="15" t="s">
        <v>63</v>
      </c>
      <c r="M491" s="15" t="s">
        <v>2410</v>
      </c>
      <c r="N491" s="48" t="e">
        <v>#N/A</v>
      </c>
    </row>
    <row r="492" spans="1:14">
      <c r="A492" t="str">
        <f t="shared" si="7"/>
        <v>Jackson County SD, KY</v>
      </c>
      <c r="B492" t="s">
        <v>57</v>
      </c>
      <c r="D492" t="s">
        <v>930</v>
      </c>
      <c r="E492" t="s">
        <v>931</v>
      </c>
      <c r="F492" t="s">
        <v>930</v>
      </c>
      <c r="G492" t="s">
        <v>931</v>
      </c>
      <c r="H492" t="s">
        <v>2411</v>
      </c>
      <c r="I492" t="s">
        <v>2412</v>
      </c>
      <c r="J492" t="s">
        <v>2413</v>
      </c>
      <c r="K492" t="s">
        <v>2414</v>
      </c>
      <c r="L492" t="s">
        <v>63</v>
      </c>
      <c r="M492" t="s">
        <v>2415</v>
      </c>
      <c r="N492" s="48" t="e">
        <v>#N/A</v>
      </c>
    </row>
    <row r="493" spans="1:14">
      <c r="A493" t="str">
        <f t="shared" si="7"/>
        <v>Jackson ISD, KY</v>
      </c>
      <c r="B493" t="s">
        <v>57</v>
      </c>
      <c r="D493" s="15" t="s">
        <v>940</v>
      </c>
      <c r="E493" s="15" t="s">
        <v>941</v>
      </c>
      <c r="F493" s="15" t="s">
        <v>940</v>
      </c>
      <c r="G493" s="15" t="s">
        <v>941</v>
      </c>
      <c r="H493" s="15" t="s">
        <v>2416</v>
      </c>
      <c r="I493" s="15" t="s">
        <v>2417</v>
      </c>
      <c r="J493" s="15" t="s">
        <v>945</v>
      </c>
      <c r="K493" s="15" t="s">
        <v>277</v>
      </c>
      <c r="L493" s="15" t="s">
        <v>63</v>
      </c>
      <c r="M493" s="15" t="s">
        <v>278</v>
      </c>
      <c r="N493" s="48" t="s">
        <v>2418</v>
      </c>
    </row>
    <row r="494" spans="1:14">
      <c r="A494" t="str">
        <f t="shared" si="7"/>
        <v>Jefferson Co Public Schools, KY</v>
      </c>
      <c r="B494" t="s">
        <v>57</v>
      </c>
      <c r="D494" s="15" t="s">
        <v>947</v>
      </c>
      <c r="E494" s="15" t="s">
        <v>948</v>
      </c>
      <c r="F494" s="15" t="s">
        <v>947</v>
      </c>
      <c r="G494" s="15" t="s">
        <v>948</v>
      </c>
      <c r="H494" s="15" t="s">
        <v>2419</v>
      </c>
      <c r="I494" s="15" t="s">
        <v>2420</v>
      </c>
      <c r="J494" s="15" t="s">
        <v>2421</v>
      </c>
      <c r="K494" s="15" t="s">
        <v>853</v>
      </c>
      <c r="L494" s="15" t="s">
        <v>63</v>
      </c>
      <c r="M494" s="15" t="s">
        <v>2422</v>
      </c>
      <c r="N494" s="48" t="s">
        <v>2423</v>
      </c>
    </row>
    <row r="495" spans="1:14">
      <c r="A495" t="str">
        <f t="shared" si="7"/>
        <v>Jefferson Co Public Schools, KY</v>
      </c>
      <c r="B495" t="s">
        <v>57</v>
      </c>
      <c r="D495" s="15" t="s">
        <v>947</v>
      </c>
      <c r="E495" s="15" t="s">
        <v>948</v>
      </c>
      <c r="F495" s="15" t="s">
        <v>947</v>
      </c>
      <c r="G495" s="15" t="s">
        <v>948</v>
      </c>
      <c r="H495" s="15" t="s">
        <v>2424</v>
      </c>
      <c r="I495" s="15" t="s">
        <v>2425</v>
      </c>
      <c r="J495" s="15" t="s">
        <v>2426</v>
      </c>
      <c r="K495" s="15" t="s">
        <v>853</v>
      </c>
      <c r="L495" s="15" t="s">
        <v>63</v>
      </c>
      <c r="M495" s="15" t="s">
        <v>2427</v>
      </c>
      <c r="N495" s="48" t="s">
        <v>2428</v>
      </c>
    </row>
    <row r="496" spans="1:14">
      <c r="A496" t="str">
        <f t="shared" si="7"/>
        <v>Jefferson Co Public Schools, KY</v>
      </c>
      <c r="B496" t="s">
        <v>57</v>
      </c>
      <c r="D496" s="15" t="s">
        <v>947</v>
      </c>
      <c r="E496" s="15" t="s">
        <v>948</v>
      </c>
      <c r="F496" s="15" t="s">
        <v>947</v>
      </c>
      <c r="G496" s="15" t="s">
        <v>948</v>
      </c>
      <c r="H496" s="15" t="s">
        <v>2429</v>
      </c>
      <c r="I496" s="15" t="s">
        <v>2430</v>
      </c>
      <c r="J496" s="15" t="s">
        <v>2431</v>
      </c>
      <c r="K496" s="15" t="s">
        <v>853</v>
      </c>
      <c r="L496" s="15" t="s">
        <v>63</v>
      </c>
      <c r="M496" s="15" t="s">
        <v>2432</v>
      </c>
      <c r="N496" s="48" t="s">
        <v>2433</v>
      </c>
    </row>
    <row r="497" spans="1:14">
      <c r="A497" t="str">
        <f t="shared" si="7"/>
        <v>Jefferson Co Public Schools, KY</v>
      </c>
      <c r="B497" t="s">
        <v>57</v>
      </c>
      <c r="D497" s="15" t="s">
        <v>947</v>
      </c>
      <c r="E497" s="15" t="s">
        <v>948</v>
      </c>
      <c r="F497" s="15" t="s">
        <v>947</v>
      </c>
      <c r="G497" s="15" t="s">
        <v>948</v>
      </c>
      <c r="H497" s="15" t="s">
        <v>2434</v>
      </c>
      <c r="I497" s="15" t="s">
        <v>2435</v>
      </c>
      <c r="J497" s="15" t="s">
        <v>2436</v>
      </c>
      <c r="K497" s="15" t="s">
        <v>853</v>
      </c>
      <c r="L497" s="15" t="s">
        <v>63</v>
      </c>
      <c r="M497" s="15" t="s">
        <v>2437</v>
      </c>
      <c r="N497" s="48" t="s">
        <v>2438</v>
      </c>
    </row>
    <row r="498" spans="1:14">
      <c r="A498" t="str">
        <f t="shared" si="7"/>
        <v>Jefferson Co Public Schools, KY</v>
      </c>
      <c r="B498" t="s">
        <v>57</v>
      </c>
      <c r="D498" t="s">
        <v>947</v>
      </c>
      <c r="E498" t="s">
        <v>948</v>
      </c>
      <c r="F498" t="s">
        <v>947</v>
      </c>
      <c r="G498" t="s">
        <v>948</v>
      </c>
      <c r="H498" t="s">
        <v>2439</v>
      </c>
      <c r="I498" t="s">
        <v>2440</v>
      </c>
      <c r="J498" t="s">
        <v>2441</v>
      </c>
      <c r="K498" t="s">
        <v>853</v>
      </c>
      <c r="L498" t="s">
        <v>63</v>
      </c>
      <c r="M498" t="s">
        <v>2442</v>
      </c>
      <c r="N498" s="48" t="s">
        <v>2443</v>
      </c>
    </row>
    <row r="499" spans="1:14">
      <c r="A499" t="str">
        <f t="shared" si="7"/>
        <v>Jefferson Co Public Schools, KY</v>
      </c>
      <c r="B499" t="s">
        <v>57</v>
      </c>
      <c r="D499" s="15" t="s">
        <v>947</v>
      </c>
      <c r="E499" s="15" t="s">
        <v>948</v>
      </c>
      <c r="F499" s="15" t="s">
        <v>947</v>
      </c>
      <c r="G499" s="15" t="s">
        <v>948</v>
      </c>
      <c r="H499" s="15" t="s">
        <v>2444</v>
      </c>
      <c r="I499" s="15" t="s">
        <v>2445</v>
      </c>
      <c r="J499" s="15" t="s">
        <v>2446</v>
      </c>
      <c r="K499" s="15" t="s">
        <v>853</v>
      </c>
      <c r="L499" s="15" t="s">
        <v>63</v>
      </c>
      <c r="M499" s="15" t="s">
        <v>2447</v>
      </c>
      <c r="N499" s="48" t="s">
        <v>2448</v>
      </c>
    </row>
    <row r="500" spans="1:14">
      <c r="A500" t="str">
        <f t="shared" si="7"/>
        <v>Jefferson Co Public Schools, KY</v>
      </c>
      <c r="B500" t="s">
        <v>57</v>
      </c>
      <c r="D500" s="15" t="s">
        <v>947</v>
      </c>
      <c r="E500" s="15" t="s">
        <v>948</v>
      </c>
      <c r="F500" s="15" t="s">
        <v>947</v>
      </c>
      <c r="G500" s="15" t="s">
        <v>948</v>
      </c>
      <c r="H500" s="15"/>
      <c r="I500" s="15" t="s">
        <v>2449</v>
      </c>
      <c r="J500" s="15" t="s">
        <v>2450</v>
      </c>
      <c r="K500" s="15" t="s">
        <v>853</v>
      </c>
      <c r="L500" s="15" t="s">
        <v>63</v>
      </c>
      <c r="M500" s="15">
        <v>40220</v>
      </c>
      <c r="N500" s="48" t="s">
        <v>2451</v>
      </c>
    </row>
    <row r="501" spans="1:14">
      <c r="A501" t="str">
        <f t="shared" si="7"/>
        <v>Jefferson Co Public Schools, KY</v>
      </c>
      <c r="B501" t="s">
        <v>57</v>
      </c>
      <c r="D501" s="15" t="s">
        <v>947</v>
      </c>
      <c r="E501" s="15" t="s">
        <v>948</v>
      </c>
      <c r="F501" s="15" t="s">
        <v>947</v>
      </c>
      <c r="G501" s="15" t="s">
        <v>948</v>
      </c>
      <c r="H501" s="15" t="s">
        <v>2452</v>
      </c>
      <c r="I501" s="15" t="s">
        <v>2453</v>
      </c>
      <c r="J501" s="15" t="s">
        <v>2454</v>
      </c>
      <c r="K501" s="15" t="s">
        <v>853</v>
      </c>
      <c r="L501" s="15" t="s">
        <v>63</v>
      </c>
      <c r="M501" s="15" t="s">
        <v>2455</v>
      </c>
      <c r="N501" s="48" t="s">
        <v>2456</v>
      </c>
    </row>
    <row r="502" spans="1:14">
      <c r="A502" t="str">
        <f t="shared" si="7"/>
        <v>Jefferson Co Public Schools, KY</v>
      </c>
      <c r="B502" t="s">
        <v>57</v>
      </c>
      <c r="D502" s="15" t="s">
        <v>947</v>
      </c>
      <c r="E502" s="15" t="s">
        <v>948</v>
      </c>
      <c r="F502" s="15" t="s">
        <v>947</v>
      </c>
      <c r="G502" s="15" t="s">
        <v>948</v>
      </c>
      <c r="H502" s="15" t="s">
        <v>2457</v>
      </c>
      <c r="I502" s="15" t="s">
        <v>2458</v>
      </c>
      <c r="J502" s="15" t="s">
        <v>2459</v>
      </c>
      <c r="K502" s="15" t="s">
        <v>853</v>
      </c>
      <c r="L502" s="15" t="s">
        <v>63</v>
      </c>
      <c r="M502" s="15" t="s">
        <v>2460</v>
      </c>
      <c r="N502" s="48" t="s">
        <v>2461</v>
      </c>
    </row>
    <row r="503" spans="1:14">
      <c r="A503" t="str">
        <f t="shared" si="7"/>
        <v>Jefferson Co Public Schools, KY</v>
      </c>
      <c r="B503" t="s">
        <v>57</v>
      </c>
      <c r="D503" s="15" t="s">
        <v>947</v>
      </c>
      <c r="E503" s="15" t="s">
        <v>948</v>
      </c>
      <c r="F503" s="15" t="s">
        <v>947</v>
      </c>
      <c r="G503" s="15" t="s">
        <v>948</v>
      </c>
      <c r="H503" s="15" t="s">
        <v>2462</v>
      </c>
      <c r="I503" s="15" t="s">
        <v>2463</v>
      </c>
      <c r="J503" s="15" t="s">
        <v>2464</v>
      </c>
      <c r="K503" s="15" t="s">
        <v>853</v>
      </c>
      <c r="L503" s="15" t="s">
        <v>63</v>
      </c>
      <c r="M503" s="15" t="s">
        <v>854</v>
      </c>
      <c r="N503" s="48" t="s">
        <v>2465</v>
      </c>
    </row>
    <row r="504" spans="1:14">
      <c r="A504" t="str">
        <f t="shared" si="7"/>
        <v>Jefferson Co Public Schools, KY</v>
      </c>
      <c r="B504" t="s">
        <v>57</v>
      </c>
      <c r="D504" s="15" t="s">
        <v>947</v>
      </c>
      <c r="E504" s="15" t="s">
        <v>948</v>
      </c>
      <c r="F504" s="15" t="s">
        <v>947</v>
      </c>
      <c r="G504" s="15" t="s">
        <v>948</v>
      </c>
      <c r="H504" s="15" t="s">
        <v>2466</v>
      </c>
      <c r="I504" s="15" t="s">
        <v>2467</v>
      </c>
      <c r="J504" s="15" t="s">
        <v>2468</v>
      </c>
      <c r="K504" s="15" t="s">
        <v>853</v>
      </c>
      <c r="L504" s="15" t="s">
        <v>63</v>
      </c>
      <c r="M504" s="15" t="s">
        <v>2469</v>
      </c>
      <c r="N504" s="48" t="s">
        <v>2470</v>
      </c>
    </row>
    <row r="505" spans="1:14">
      <c r="A505" t="str">
        <f t="shared" si="7"/>
        <v>Jefferson Co Public Schools, KY</v>
      </c>
      <c r="B505" t="s">
        <v>57</v>
      </c>
      <c r="D505" s="15" t="s">
        <v>947</v>
      </c>
      <c r="E505" s="15" t="s">
        <v>948</v>
      </c>
      <c r="F505" s="15" t="s">
        <v>947</v>
      </c>
      <c r="G505" s="15" t="s">
        <v>948</v>
      </c>
      <c r="H505" s="15" t="s">
        <v>2471</v>
      </c>
      <c r="I505" s="15" t="s">
        <v>2472</v>
      </c>
      <c r="J505" s="15" t="s">
        <v>2473</v>
      </c>
      <c r="K505" s="15" t="s">
        <v>853</v>
      </c>
      <c r="L505" s="15" t="s">
        <v>63</v>
      </c>
      <c r="M505" s="15" t="s">
        <v>1001</v>
      </c>
      <c r="N505" s="48" t="s">
        <v>2474</v>
      </c>
    </row>
    <row r="506" spans="1:14">
      <c r="A506" t="str">
        <f t="shared" si="7"/>
        <v>Jefferson Co Public Schools, KY</v>
      </c>
      <c r="B506" t="s">
        <v>57</v>
      </c>
      <c r="D506" s="15" t="s">
        <v>947</v>
      </c>
      <c r="E506" s="15" t="s">
        <v>948</v>
      </c>
      <c r="F506" s="15" t="s">
        <v>947</v>
      </c>
      <c r="G506" s="15" t="s">
        <v>948</v>
      </c>
      <c r="H506" s="15" t="s">
        <v>2475</v>
      </c>
      <c r="I506" s="15" t="s">
        <v>2476</v>
      </c>
      <c r="J506" s="15" t="s">
        <v>2477</v>
      </c>
      <c r="K506" s="15" t="s">
        <v>853</v>
      </c>
      <c r="L506" s="15" t="s">
        <v>63</v>
      </c>
      <c r="M506" s="15" t="s">
        <v>2432</v>
      </c>
      <c r="N506" s="48" t="s">
        <v>2478</v>
      </c>
    </row>
    <row r="507" spans="1:14">
      <c r="A507" t="str">
        <f t="shared" si="7"/>
        <v>Jefferson Co Public Schools, KY</v>
      </c>
      <c r="B507" t="s">
        <v>57</v>
      </c>
      <c r="D507" s="15" t="s">
        <v>947</v>
      </c>
      <c r="E507" s="15" t="s">
        <v>948</v>
      </c>
      <c r="F507" s="15" t="s">
        <v>947</v>
      </c>
      <c r="G507" s="15" t="s">
        <v>948</v>
      </c>
      <c r="H507" s="15" t="s">
        <v>2479</v>
      </c>
      <c r="I507" s="15" t="s">
        <v>2480</v>
      </c>
      <c r="J507" s="15" t="s">
        <v>2481</v>
      </c>
      <c r="K507" s="15" t="s">
        <v>853</v>
      </c>
      <c r="L507" s="15" t="s">
        <v>63</v>
      </c>
      <c r="M507" s="15" t="s">
        <v>2482</v>
      </c>
      <c r="N507" s="48" t="s">
        <v>2483</v>
      </c>
    </row>
    <row r="508" spans="1:14">
      <c r="A508" t="str">
        <f t="shared" si="7"/>
        <v>Jefferson Co Public Schools, KY</v>
      </c>
      <c r="B508" t="s">
        <v>57</v>
      </c>
      <c r="D508" s="15" t="s">
        <v>947</v>
      </c>
      <c r="E508" s="15" t="s">
        <v>948</v>
      </c>
      <c r="F508" s="15" t="s">
        <v>947</v>
      </c>
      <c r="G508" s="15" t="s">
        <v>948</v>
      </c>
      <c r="H508" s="15" t="s">
        <v>2484</v>
      </c>
      <c r="I508" s="15" t="s">
        <v>2485</v>
      </c>
      <c r="J508" s="15" t="s">
        <v>2486</v>
      </c>
      <c r="K508" s="15" t="s">
        <v>853</v>
      </c>
      <c r="L508" s="15" t="s">
        <v>63</v>
      </c>
      <c r="M508" s="15" t="s">
        <v>2422</v>
      </c>
      <c r="N508" s="48" t="s">
        <v>2487</v>
      </c>
    </row>
    <row r="509" spans="1:14">
      <c r="A509" t="str">
        <f t="shared" si="7"/>
        <v>Jefferson Co Public Schools, KY</v>
      </c>
      <c r="B509" t="s">
        <v>57</v>
      </c>
      <c r="D509" s="15" t="s">
        <v>947</v>
      </c>
      <c r="E509" s="15" t="s">
        <v>948</v>
      </c>
      <c r="F509" s="15" t="s">
        <v>947</v>
      </c>
      <c r="G509" s="15" t="s">
        <v>948</v>
      </c>
      <c r="H509" s="15" t="s">
        <v>2488</v>
      </c>
      <c r="I509" s="15" t="s">
        <v>2489</v>
      </c>
      <c r="J509" s="15" t="s">
        <v>2490</v>
      </c>
      <c r="K509" s="15" t="s">
        <v>853</v>
      </c>
      <c r="L509" s="15" t="s">
        <v>63</v>
      </c>
      <c r="M509" s="15" t="s">
        <v>2422</v>
      </c>
      <c r="N509" s="48" t="s">
        <v>2491</v>
      </c>
    </row>
    <row r="510" spans="1:14">
      <c r="A510" t="str">
        <f t="shared" si="7"/>
        <v>Jefferson Co Public Schools, KY</v>
      </c>
      <c r="B510" t="s">
        <v>57</v>
      </c>
      <c r="D510" t="s">
        <v>947</v>
      </c>
      <c r="E510" t="s">
        <v>948</v>
      </c>
      <c r="F510" t="s">
        <v>947</v>
      </c>
      <c r="G510" t="s">
        <v>948</v>
      </c>
      <c r="H510" t="s">
        <v>2492</v>
      </c>
      <c r="I510" t="s">
        <v>2493</v>
      </c>
      <c r="J510" t="s">
        <v>2494</v>
      </c>
      <c r="K510" t="s">
        <v>853</v>
      </c>
      <c r="L510" t="s">
        <v>63</v>
      </c>
      <c r="M510" t="s">
        <v>2495</v>
      </c>
      <c r="N510" s="48" t="s">
        <v>2496</v>
      </c>
    </row>
    <row r="511" spans="1:14">
      <c r="A511" t="str">
        <f t="shared" si="7"/>
        <v>Jefferson Co Public Schools, KY</v>
      </c>
      <c r="B511" t="s">
        <v>57</v>
      </c>
      <c r="D511" s="15" t="s">
        <v>947</v>
      </c>
      <c r="E511" s="15" t="s">
        <v>948</v>
      </c>
      <c r="F511" s="15" t="s">
        <v>947</v>
      </c>
      <c r="G511" s="15" t="s">
        <v>948</v>
      </c>
      <c r="H511" s="15"/>
      <c r="I511" s="15" t="s">
        <v>2497</v>
      </c>
      <c r="J511" s="15" t="s">
        <v>2498</v>
      </c>
      <c r="K511" s="15" t="s">
        <v>853</v>
      </c>
      <c r="L511" s="15" t="s">
        <v>63</v>
      </c>
      <c r="M511" s="15">
        <v>40209</v>
      </c>
      <c r="N511" s="48" t="s">
        <v>2499</v>
      </c>
    </row>
    <row r="512" spans="1:14">
      <c r="A512" t="str">
        <f t="shared" si="7"/>
        <v>Jefferson Co Public Schools, KY</v>
      </c>
      <c r="B512" t="s">
        <v>57</v>
      </c>
      <c r="D512" s="15" t="s">
        <v>947</v>
      </c>
      <c r="E512" s="15" t="s">
        <v>948</v>
      </c>
      <c r="F512" s="15" t="s">
        <v>947</v>
      </c>
      <c r="G512" s="15" t="s">
        <v>948</v>
      </c>
      <c r="H512" s="15" t="s">
        <v>2500</v>
      </c>
      <c r="I512" s="15" t="s">
        <v>2501</v>
      </c>
      <c r="J512" s="15" t="s">
        <v>2502</v>
      </c>
      <c r="K512" s="15" t="s">
        <v>853</v>
      </c>
      <c r="L512" s="15" t="s">
        <v>63</v>
      </c>
      <c r="M512" s="15" t="s">
        <v>2503</v>
      </c>
      <c r="N512" s="48" t="s">
        <v>2504</v>
      </c>
    </row>
    <row r="513" spans="1:14">
      <c r="A513" t="str">
        <f t="shared" si="7"/>
        <v>Jefferson Co Public Schools, KY</v>
      </c>
      <c r="B513" t="s">
        <v>57</v>
      </c>
      <c r="D513" s="15" t="s">
        <v>947</v>
      </c>
      <c r="E513" s="15" t="s">
        <v>948</v>
      </c>
      <c r="F513" s="15" t="s">
        <v>947</v>
      </c>
      <c r="G513" s="15" t="s">
        <v>948</v>
      </c>
      <c r="H513" s="15" t="s">
        <v>2505</v>
      </c>
      <c r="I513" s="15" t="s">
        <v>2506</v>
      </c>
      <c r="J513" s="15" t="s">
        <v>2507</v>
      </c>
      <c r="K513" s="15" t="s">
        <v>853</v>
      </c>
      <c r="L513" s="15" t="s">
        <v>63</v>
      </c>
      <c r="M513" s="15" t="s">
        <v>2508</v>
      </c>
      <c r="N513" s="48" t="s">
        <v>2509</v>
      </c>
    </row>
    <row r="514" spans="1:14">
      <c r="A514" t="str">
        <f t="shared" ref="A514:A577" si="8">E514&amp;", KY"</f>
        <v>Jefferson Co Public Schools, KY</v>
      </c>
      <c r="B514" t="s">
        <v>57</v>
      </c>
      <c r="D514" s="15" t="s">
        <v>947</v>
      </c>
      <c r="E514" s="15" t="s">
        <v>948</v>
      </c>
      <c r="F514" s="15" t="s">
        <v>947</v>
      </c>
      <c r="G514" s="15" t="s">
        <v>948</v>
      </c>
      <c r="H514" s="15" t="s">
        <v>2510</v>
      </c>
      <c r="I514" s="15" t="s">
        <v>2511</v>
      </c>
      <c r="J514" s="15" t="s">
        <v>2512</v>
      </c>
      <c r="K514" s="15" t="s">
        <v>853</v>
      </c>
      <c r="L514" s="15" t="s">
        <v>63</v>
      </c>
      <c r="M514" s="15" t="s">
        <v>2513</v>
      </c>
      <c r="N514" s="48" t="s">
        <v>2514</v>
      </c>
    </row>
    <row r="515" spans="1:14">
      <c r="A515" t="str">
        <f t="shared" si="8"/>
        <v>Jefferson Co Public Schools, KY</v>
      </c>
      <c r="B515" t="s">
        <v>57</v>
      </c>
      <c r="D515" s="15" t="s">
        <v>947</v>
      </c>
      <c r="E515" s="15" t="s">
        <v>948</v>
      </c>
      <c r="F515" s="15" t="s">
        <v>947</v>
      </c>
      <c r="G515" s="15" t="s">
        <v>948</v>
      </c>
      <c r="H515" s="15" t="s">
        <v>2515</v>
      </c>
      <c r="I515" s="15" t="s">
        <v>2516</v>
      </c>
      <c r="J515" s="15" t="s">
        <v>2517</v>
      </c>
      <c r="K515" s="15" t="s">
        <v>2518</v>
      </c>
      <c r="L515" s="15" t="s">
        <v>63</v>
      </c>
      <c r="M515" s="15" t="s">
        <v>2519</v>
      </c>
      <c r="N515" s="48" t="s">
        <v>2520</v>
      </c>
    </row>
    <row r="516" spans="1:14">
      <c r="A516" t="str">
        <f t="shared" si="8"/>
        <v>Jefferson Co Public Schools, KY</v>
      </c>
      <c r="B516" t="s">
        <v>57</v>
      </c>
      <c r="D516" s="15" t="s">
        <v>947</v>
      </c>
      <c r="E516" s="15" t="s">
        <v>948</v>
      </c>
      <c r="F516" s="15" t="s">
        <v>947</v>
      </c>
      <c r="G516" s="15" t="s">
        <v>948</v>
      </c>
      <c r="H516" s="15" t="s">
        <v>2521</v>
      </c>
      <c r="I516" s="15" t="s">
        <v>2522</v>
      </c>
      <c r="J516" s="15" t="s">
        <v>2523</v>
      </c>
      <c r="K516" s="15" t="s">
        <v>853</v>
      </c>
      <c r="L516" s="15" t="s">
        <v>63</v>
      </c>
      <c r="M516" s="15" t="s">
        <v>2524</v>
      </c>
      <c r="N516" s="48" t="s">
        <v>2525</v>
      </c>
    </row>
    <row r="517" spans="1:14">
      <c r="A517" t="str">
        <f t="shared" si="8"/>
        <v>Jefferson Co Public Schools, KY</v>
      </c>
      <c r="B517" t="s">
        <v>57</v>
      </c>
      <c r="D517" t="s">
        <v>947</v>
      </c>
      <c r="E517" t="s">
        <v>948</v>
      </c>
      <c r="F517" t="s">
        <v>947</v>
      </c>
      <c r="G517" t="s">
        <v>948</v>
      </c>
      <c r="H517" t="s">
        <v>2526</v>
      </c>
      <c r="I517" t="s">
        <v>2527</v>
      </c>
      <c r="J517" t="s">
        <v>2528</v>
      </c>
      <c r="K517" t="s">
        <v>853</v>
      </c>
      <c r="L517" t="s">
        <v>63</v>
      </c>
      <c r="M517" t="s">
        <v>2529</v>
      </c>
      <c r="N517" s="48" t="s">
        <v>2530</v>
      </c>
    </row>
    <row r="518" spans="1:14">
      <c r="A518" t="str">
        <f t="shared" si="8"/>
        <v>Jefferson Co Public Schools, KY</v>
      </c>
      <c r="B518" t="s">
        <v>57</v>
      </c>
      <c r="D518" s="15" t="s">
        <v>947</v>
      </c>
      <c r="E518" s="15" t="s">
        <v>948</v>
      </c>
      <c r="F518" s="15" t="s">
        <v>947</v>
      </c>
      <c r="G518" s="15" t="s">
        <v>948</v>
      </c>
      <c r="H518" s="15"/>
      <c r="I518" s="15" t="s">
        <v>2531</v>
      </c>
      <c r="J518" s="15" t="s">
        <v>2532</v>
      </c>
      <c r="K518" s="15" t="s">
        <v>853</v>
      </c>
      <c r="L518" s="15" t="s">
        <v>63</v>
      </c>
      <c r="M518" s="15">
        <v>40210</v>
      </c>
      <c r="N518" s="48" t="s">
        <v>2533</v>
      </c>
    </row>
    <row r="519" spans="1:14">
      <c r="A519" t="str">
        <f t="shared" si="8"/>
        <v>Jefferson Co Public Schools, KY</v>
      </c>
      <c r="B519" t="s">
        <v>57</v>
      </c>
      <c r="D519" s="15" t="s">
        <v>947</v>
      </c>
      <c r="E519" s="15" t="s">
        <v>948</v>
      </c>
      <c r="F519" s="15" t="s">
        <v>947</v>
      </c>
      <c r="G519" s="15" t="s">
        <v>948</v>
      </c>
      <c r="H519" s="15" t="s">
        <v>2534</v>
      </c>
      <c r="I519" s="15" t="s">
        <v>2535</v>
      </c>
      <c r="J519" s="15" t="s">
        <v>2536</v>
      </c>
      <c r="K519" s="15" t="s">
        <v>853</v>
      </c>
      <c r="L519" s="15" t="s">
        <v>63</v>
      </c>
      <c r="M519" s="15" t="s">
        <v>2495</v>
      </c>
      <c r="N519" s="49" t="s">
        <v>2537</v>
      </c>
    </row>
    <row r="520" spans="1:14">
      <c r="A520" t="str">
        <f t="shared" si="8"/>
        <v>Jefferson Co Public Schools, KY</v>
      </c>
      <c r="B520" t="s">
        <v>57</v>
      </c>
      <c r="D520" s="15" t="s">
        <v>947</v>
      </c>
      <c r="E520" s="15" t="s">
        <v>948</v>
      </c>
      <c r="F520" s="15" t="s">
        <v>947</v>
      </c>
      <c r="G520" s="15" t="s">
        <v>948</v>
      </c>
      <c r="H520" s="15" t="s">
        <v>2538</v>
      </c>
      <c r="I520" s="15" t="s">
        <v>2539</v>
      </c>
      <c r="J520" s="15" t="s">
        <v>2540</v>
      </c>
      <c r="K520" s="15" t="s">
        <v>853</v>
      </c>
      <c r="L520" s="15" t="s">
        <v>63</v>
      </c>
      <c r="M520" s="15" t="s">
        <v>2422</v>
      </c>
      <c r="N520" s="48" t="s">
        <v>2541</v>
      </c>
    </row>
    <row r="521" spans="1:14">
      <c r="A521" t="str">
        <f t="shared" si="8"/>
        <v>Jefferson Co Public Schools, KY</v>
      </c>
      <c r="B521" t="s">
        <v>57</v>
      </c>
      <c r="D521" s="15" t="s">
        <v>947</v>
      </c>
      <c r="E521" s="15" t="s">
        <v>948</v>
      </c>
      <c r="F521" s="15" t="s">
        <v>947</v>
      </c>
      <c r="G521" s="15" t="s">
        <v>948</v>
      </c>
      <c r="H521" s="15" t="s">
        <v>2542</v>
      </c>
      <c r="I521" s="15" t="s">
        <v>2543</v>
      </c>
      <c r="J521" s="15" t="s">
        <v>2544</v>
      </c>
      <c r="K521" s="15" t="s">
        <v>853</v>
      </c>
      <c r="L521" s="15" t="s">
        <v>63</v>
      </c>
      <c r="M521" s="15" t="s">
        <v>2545</v>
      </c>
      <c r="N521" s="48" t="s">
        <v>2546</v>
      </c>
    </row>
    <row r="522" spans="1:14">
      <c r="A522" t="str">
        <f t="shared" si="8"/>
        <v>Jefferson Co Public Schools, KY</v>
      </c>
      <c r="B522" t="s">
        <v>57</v>
      </c>
      <c r="D522" s="15" t="s">
        <v>947</v>
      </c>
      <c r="E522" s="15" t="s">
        <v>948</v>
      </c>
      <c r="F522" s="15" t="s">
        <v>947</v>
      </c>
      <c r="G522" s="15" t="s">
        <v>948</v>
      </c>
      <c r="H522" s="15" t="s">
        <v>2547</v>
      </c>
      <c r="I522" s="15" t="s">
        <v>2548</v>
      </c>
      <c r="J522" s="15" t="s">
        <v>2549</v>
      </c>
      <c r="K522" s="15" t="s">
        <v>853</v>
      </c>
      <c r="L522" s="15" t="s">
        <v>63</v>
      </c>
      <c r="M522" s="15" t="s">
        <v>2513</v>
      </c>
      <c r="N522" s="48" t="s">
        <v>2550</v>
      </c>
    </row>
    <row r="523" spans="1:14">
      <c r="A523" t="str">
        <f t="shared" si="8"/>
        <v>Jefferson Co Public Schools, KY</v>
      </c>
      <c r="B523" t="s">
        <v>57</v>
      </c>
      <c r="D523" s="15" t="s">
        <v>947</v>
      </c>
      <c r="E523" s="15" t="s">
        <v>948</v>
      </c>
      <c r="F523" s="15" t="s">
        <v>947</v>
      </c>
      <c r="G523" s="15" t="s">
        <v>948</v>
      </c>
      <c r="H523" s="15" t="s">
        <v>2551</v>
      </c>
      <c r="I523" s="15" t="s">
        <v>2552</v>
      </c>
      <c r="J523" s="15" t="s">
        <v>2553</v>
      </c>
      <c r="K523" s="15" t="s">
        <v>2518</v>
      </c>
      <c r="L523" s="15" t="s">
        <v>63</v>
      </c>
      <c r="M523" s="15" t="s">
        <v>2519</v>
      </c>
      <c r="N523" s="48" t="s">
        <v>2554</v>
      </c>
    </row>
    <row r="524" spans="1:14">
      <c r="A524" t="str">
        <f t="shared" si="8"/>
        <v>Jefferson Co Public Schools, KY</v>
      </c>
      <c r="B524" t="s">
        <v>57</v>
      </c>
      <c r="D524" s="15" t="s">
        <v>947</v>
      </c>
      <c r="E524" s="15" t="s">
        <v>948</v>
      </c>
      <c r="F524" s="15" t="s">
        <v>947</v>
      </c>
      <c r="G524" s="15" t="s">
        <v>948</v>
      </c>
      <c r="H524" s="15" t="s">
        <v>2555</v>
      </c>
      <c r="I524" s="15" t="s">
        <v>2556</v>
      </c>
      <c r="J524" s="15" t="s">
        <v>2557</v>
      </c>
      <c r="K524" s="15" t="s">
        <v>853</v>
      </c>
      <c r="L524" s="15" t="s">
        <v>63</v>
      </c>
      <c r="M524" s="15" t="s">
        <v>2508</v>
      </c>
      <c r="N524" s="48" t="s">
        <v>2558</v>
      </c>
    </row>
    <row r="525" spans="1:14">
      <c r="A525" t="str">
        <f t="shared" si="8"/>
        <v>Jefferson Co Public Schools, KY</v>
      </c>
      <c r="B525" t="s">
        <v>57</v>
      </c>
      <c r="D525" t="s">
        <v>947</v>
      </c>
      <c r="E525" t="s">
        <v>948</v>
      </c>
      <c r="F525" t="s">
        <v>947</v>
      </c>
      <c r="G525" t="s">
        <v>948</v>
      </c>
      <c r="H525" t="s">
        <v>2559</v>
      </c>
      <c r="I525" t="s">
        <v>2560</v>
      </c>
      <c r="J525" t="s">
        <v>2561</v>
      </c>
      <c r="K525" t="s">
        <v>853</v>
      </c>
      <c r="L525" t="s">
        <v>63</v>
      </c>
      <c r="M525" t="s">
        <v>2562</v>
      </c>
      <c r="N525" s="48" t="s">
        <v>2563</v>
      </c>
    </row>
    <row r="526" spans="1:14">
      <c r="A526" t="str">
        <f t="shared" si="8"/>
        <v>Jefferson Co Public Schools, KY</v>
      </c>
      <c r="B526" t="s">
        <v>57</v>
      </c>
      <c r="D526" s="15" t="s">
        <v>947</v>
      </c>
      <c r="E526" s="15" t="s">
        <v>948</v>
      </c>
      <c r="F526" s="15" t="s">
        <v>947</v>
      </c>
      <c r="G526" s="15" t="s">
        <v>948</v>
      </c>
      <c r="H526" s="15" t="s">
        <v>2564</v>
      </c>
      <c r="I526" s="15" t="s">
        <v>2565</v>
      </c>
      <c r="J526" s="15" t="s">
        <v>2566</v>
      </c>
      <c r="K526" s="15" t="s">
        <v>853</v>
      </c>
      <c r="L526" s="15" t="s">
        <v>63</v>
      </c>
      <c r="M526" s="15" t="s">
        <v>2447</v>
      </c>
      <c r="N526" s="48" t="s">
        <v>2567</v>
      </c>
    </row>
    <row r="527" spans="1:14">
      <c r="A527" t="str">
        <f t="shared" si="8"/>
        <v>Jefferson Co Public Schools, KY</v>
      </c>
      <c r="B527" t="s">
        <v>57</v>
      </c>
      <c r="D527" s="15" t="s">
        <v>947</v>
      </c>
      <c r="E527" s="15" t="s">
        <v>948</v>
      </c>
      <c r="F527" s="15" t="s">
        <v>947</v>
      </c>
      <c r="G527" s="15" t="s">
        <v>948</v>
      </c>
      <c r="H527" s="15" t="s">
        <v>2568</v>
      </c>
      <c r="I527" s="15" t="s">
        <v>2569</v>
      </c>
      <c r="J527" s="15" t="s">
        <v>2570</v>
      </c>
      <c r="K527" s="15" t="s">
        <v>853</v>
      </c>
      <c r="L527" s="15" t="s">
        <v>63</v>
      </c>
      <c r="M527" s="15" t="s">
        <v>1001</v>
      </c>
      <c r="N527" s="48" t="s">
        <v>2571</v>
      </c>
    </row>
    <row r="528" spans="1:14">
      <c r="A528" t="str">
        <f t="shared" si="8"/>
        <v>Jefferson Co Public Schools, KY</v>
      </c>
      <c r="B528" t="s">
        <v>57</v>
      </c>
      <c r="D528" t="s">
        <v>947</v>
      </c>
      <c r="E528" t="s">
        <v>948</v>
      </c>
      <c r="F528" t="s">
        <v>947</v>
      </c>
      <c r="G528" t="s">
        <v>948</v>
      </c>
      <c r="H528" t="s">
        <v>2572</v>
      </c>
      <c r="I528" t="s">
        <v>2573</v>
      </c>
      <c r="J528" t="s">
        <v>2574</v>
      </c>
      <c r="K528" t="s">
        <v>853</v>
      </c>
      <c r="L528" t="s">
        <v>63</v>
      </c>
      <c r="M528" t="s">
        <v>2422</v>
      </c>
      <c r="N528" s="48" t="s">
        <v>2575</v>
      </c>
    </row>
    <row r="529" spans="1:14">
      <c r="A529" t="str">
        <f t="shared" si="8"/>
        <v>Jefferson Co Public Schools, KY</v>
      </c>
      <c r="B529" t="s">
        <v>57</v>
      </c>
      <c r="D529" s="15" t="s">
        <v>947</v>
      </c>
      <c r="E529" s="15" t="s">
        <v>948</v>
      </c>
      <c r="F529" s="15" t="s">
        <v>947</v>
      </c>
      <c r="G529" s="15" t="s">
        <v>948</v>
      </c>
      <c r="H529" s="15" t="s">
        <v>2576</v>
      </c>
      <c r="I529" s="15" t="s">
        <v>2577</v>
      </c>
      <c r="J529" s="15" t="s">
        <v>2578</v>
      </c>
      <c r="K529" s="15" t="s">
        <v>853</v>
      </c>
      <c r="L529" s="15" t="s">
        <v>63</v>
      </c>
      <c r="M529" s="15" t="s">
        <v>2579</v>
      </c>
      <c r="N529" s="48" t="s">
        <v>2580</v>
      </c>
    </row>
    <row r="530" spans="1:14">
      <c r="A530" t="str">
        <f t="shared" si="8"/>
        <v>Jefferson Co Public Schools, KY</v>
      </c>
      <c r="B530" t="s">
        <v>57</v>
      </c>
      <c r="D530" s="15" t="s">
        <v>947</v>
      </c>
      <c r="E530" s="15" t="s">
        <v>948</v>
      </c>
      <c r="F530" s="15" t="s">
        <v>947</v>
      </c>
      <c r="G530" s="15" t="s">
        <v>948</v>
      </c>
      <c r="H530" s="15" t="s">
        <v>2581</v>
      </c>
      <c r="I530" s="15" t="s">
        <v>2582</v>
      </c>
      <c r="J530" s="15" t="s">
        <v>2583</v>
      </c>
      <c r="K530" s="15" t="s">
        <v>853</v>
      </c>
      <c r="L530" s="15" t="s">
        <v>63</v>
      </c>
      <c r="M530" s="15" t="s">
        <v>2427</v>
      </c>
      <c r="N530" s="48" t="s">
        <v>2584</v>
      </c>
    </row>
    <row r="531" spans="1:14">
      <c r="A531" t="str">
        <f t="shared" si="8"/>
        <v>Jefferson Co Public Schools, KY</v>
      </c>
      <c r="B531" t="s">
        <v>57</v>
      </c>
      <c r="D531" s="15" t="s">
        <v>947</v>
      </c>
      <c r="E531" s="15" t="s">
        <v>948</v>
      </c>
      <c r="F531" s="15" t="s">
        <v>947</v>
      </c>
      <c r="G531" s="15" t="s">
        <v>948</v>
      </c>
      <c r="H531" s="15" t="s">
        <v>2585</v>
      </c>
      <c r="I531" s="15" t="s">
        <v>2586</v>
      </c>
      <c r="J531" s="15" t="s">
        <v>2587</v>
      </c>
      <c r="K531" s="15" t="s">
        <v>853</v>
      </c>
      <c r="L531" s="15" t="s">
        <v>63</v>
      </c>
      <c r="M531" s="15" t="s">
        <v>2427</v>
      </c>
      <c r="N531" s="48" t="s">
        <v>2588</v>
      </c>
    </row>
    <row r="532" spans="1:14">
      <c r="A532" t="str">
        <f t="shared" si="8"/>
        <v>Jefferson Co Public Schools, KY</v>
      </c>
      <c r="B532" t="s">
        <v>57</v>
      </c>
      <c r="D532" s="15" t="s">
        <v>947</v>
      </c>
      <c r="E532" s="15" t="s">
        <v>948</v>
      </c>
      <c r="F532" s="15" t="s">
        <v>947</v>
      </c>
      <c r="G532" s="15" t="s">
        <v>948</v>
      </c>
      <c r="H532" s="15" t="s">
        <v>2589</v>
      </c>
      <c r="I532" s="15" t="s">
        <v>2590</v>
      </c>
      <c r="J532" s="15" t="s">
        <v>2591</v>
      </c>
      <c r="K532" s="15" t="s">
        <v>853</v>
      </c>
      <c r="L532" s="15" t="s">
        <v>63</v>
      </c>
      <c r="M532" s="15" t="s">
        <v>2545</v>
      </c>
      <c r="N532" s="48" t="s">
        <v>2592</v>
      </c>
    </row>
    <row r="533" spans="1:14">
      <c r="A533" t="str">
        <f t="shared" si="8"/>
        <v>Jefferson Co Public Schools, KY</v>
      </c>
      <c r="B533" t="s">
        <v>57</v>
      </c>
      <c r="D533" s="15" t="s">
        <v>947</v>
      </c>
      <c r="E533" s="15" t="s">
        <v>948</v>
      </c>
      <c r="F533" s="15" t="s">
        <v>947</v>
      </c>
      <c r="G533" s="15" t="s">
        <v>948</v>
      </c>
      <c r="H533" s="15" t="s">
        <v>2593</v>
      </c>
      <c r="I533" s="15" t="s">
        <v>2594</v>
      </c>
      <c r="J533" s="15" t="s">
        <v>2595</v>
      </c>
      <c r="K533" s="15" t="s">
        <v>853</v>
      </c>
      <c r="L533" s="15" t="s">
        <v>63</v>
      </c>
      <c r="M533" s="15" t="s">
        <v>2524</v>
      </c>
      <c r="N533" s="48" t="s">
        <v>2596</v>
      </c>
    </row>
    <row r="534" spans="1:14">
      <c r="A534" t="str">
        <f t="shared" si="8"/>
        <v>Jefferson Co Public Schools, KY</v>
      </c>
      <c r="B534" t="s">
        <v>57</v>
      </c>
      <c r="D534" s="15" t="s">
        <v>947</v>
      </c>
      <c r="E534" s="15" t="s">
        <v>948</v>
      </c>
      <c r="F534" s="15" t="s">
        <v>947</v>
      </c>
      <c r="G534" s="15" t="s">
        <v>948</v>
      </c>
      <c r="H534" s="15" t="s">
        <v>2597</v>
      </c>
      <c r="I534" s="15" t="s">
        <v>2598</v>
      </c>
      <c r="J534" s="15" t="s">
        <v>2599</v>
      </c>
      <c r="K534" s="15" t="s">
        <v>853</v>
      </c>
      <c r="L534" s="15" t="s">
        <v>63</v>
      </c>
      <c r="M534" s="15" t="s">
        <v>2455</v>
      </c>
      <c r="N534" s="48" t="s">
        <v>2600</v>
      </c>
    </row>
    <row r="535" spans="1:14">
      <c r="A535" t="str">
        <f t="shared" si="8"/>
        <v>Jefferson Co Public Schools, KY</v>
      </c>
      <c r="B535" t="s">
        <v>57</v>
      </c>
      <c r="D535" s="15" t="s">
        <v>947</v>
      </c>
      <c r="E535" s="15" t="s">
        <v>948</v>
      </c>
      <c r="F535" s="15" t="s">
        <v>947</v>
      </c>
      <c r="G535" s="15" t="s">
        <v>948</v>
      </c>
      <c r="H535" s="15" t="s">
        <v>2601</v>
      </c>
      <c r="I535" s="15" t="s">
        <v>2602</v>
      </c>
      <c r="J535" s="15" t="s">
        <v>2603</v>
      </c>
      <c r="K535" s="15" t="s">
        <v>853</v>
      </c>
      <c r="L535" s="15" t="s">
        <v>63</v>
      </c>
      <c r="M535" s="15" t="s">
        <v>2604</v>
      </c>
      <c r="N535" s="48" t="s">
        <v>2605</v>
      </c>
    </row>
    <row r="536" spans="1:14">
      <c r="A536" t="str">
        <f t="shared" si="8"/>
        <v>Jefferson Co Public Schools, KY</v>
      </c>
      <c r="B536" t="s">
        <v>57</v>
      </c>
      <c r="D536" s="15" t="s">
        <v>947</v>
      </c>
      <c r="E536" s="15" t="s">
        <v>948</v>
      </c>
      <c r="F536" s="15" t="s">
        <v>947</v>
      </c>
      <c r="G536" s="15" t="s">
        <v>948</v>
      </c>
      <c r="H536" s="15" t="s">
        <v>2606</v>
      </c>
      <c r="I536" s="15" t="s">
        <v>2607</v>
      </c>
      <c r="J536" s="15" t="s">
        <v>2608</v>
      </c>
      <c r="K536" s="15" t="s">
        <v>853</v>
      </c>
      <c r="L536" s="15" t="s">
        <v>63</v>
      </c>
      <c r="M536" s="15" t="s">
        <v>2579</v>
      </c>
      <c r="N536" s="48" t="s">
        <v>2609</v>
      </c>
    </row>
    <row r="537" spans="1:14">
      <c r="A537" t="str">
        <f t="shared" si="8"/>
        <v>Jefferson Co Public Schools, KY</v>
      </c>
      <c r="B537" t="s">
        <v>57</v>
      </c>
      <c r="D537" s="15" t="s">
        <v>947</v>
      </c>
      <c r="E537" s="15" t="s">
        <v>948</v>
      </c>
      <c r="F537" s="15" t="s">
        <v>947</v>
      </c>
      <c r="G537" s="15" t="s">
        <v>948</v>
      </c>
      <c r="H537" s="15"/>
      <c r="I537" s="15" t="s">
        <v>2610</v>
      </c>
      <c r="J537" s="15" t="s">
        <v>2611</v>
      </c>
      <c r="K537" s="15" t="s">
        <v>853</v>
      </c>
      <c r="L537" s="15" t="s">
        <v>63</v>
      </c>
      <c r="M537" s="15">
        <v>40203</v>
      </c>
      <c r="N537" s="48" t="s">
        <v>2612</v>
      </c>
    </row>
    <row r="538" spans="1:14">
      <c r="A538" t="str">
        <f t="shared" si="8"/>
        <v>Jefferson Co Public Schools, KY</v>
      </c>
      <c r="B538" t="s">
        <v>57</v>
      </c>
      <c r="D538" s="15" t="s">
        <v>947</v>
      </c>
      <c r="E538" s="15" t="s">
        <v>948</v>
      </c>
      <c r="F538" s="15" t="s">
        <v>947</v>
      </c>
      <c r="G538" s="15" t="s">
        <v>948</v>
      </c>
      <c r="H538" s="15" t="s">
        <v>2613</v>
      </c>
      <c r="I538" s="15" t="s">
        <v>2614</v>
      </c>
      <c r="J538" s="15" t="s">
        <v>2615</v>
      </c>
      <c r="K538" s="15" t="s">
        <v>853</v>
      </c>
      <c r="L538" s="15" t="s">
        <v>63</v>
      </c>
      <c r="M538" s="15" t="s">
        <v>2616</v>
      </c>
      <c r="N538" s="48" t="s">
        <v>2617</v>
      </c>
    </row>
    <row r="539" spans="1:14">
      <c r="A539" t="str">
        <f t="shared" si="8"/>
        <v>Jefferson Co Public Schools, KY</v>
      </c>
      <c r="B539" t="s">
        <v>57</v>
      </c>
      <c r="D539" s="15" t="s">
        <v>947</v>
      </c>
      <c r="E539" s="15" t="s">
        <v>948</v>
      </c>
      <c r="F539" s="15" t="s">
        <v>947</v>
      </c>
      <c r="G539" s="15" t="s">
        <v>948</v>
      </c>
      <c r="H539" s="15"/>
      <c r="I539" s="15" t="s">
        <v>2618</v>
      </c>
      <c r="J539" s="15" t="s">
        <v>2619</v>
      </c>
      <c r="K539" s="15" t="s">
        <v>853</v>
      </c>
      <c r="L539" s="15" t="s">
        <v>63</v>
      </c>
      <c r="M539" s="15">
        <v>40206</v>
      </c>
      <c r="N539" s="48" t="s">
        <v>2620</v>
      </c>
    </row>
    <row r="540" spans="1:14">
      <c r="A540" t="str">
        <f t="shared" si="8"/>
        <v>Jefferson Co Public Schools, KY</v>
      </c>
      <c r="B540" t="s">
        <v>57</v>
      </c>
      <c r="D540" t="s">
        <v>947</v>
      </c>
      <c r="E540" t="s">
        <v>948</v>
      </c>
      <c r="F540" t="s">
        <v>947</v>
      </c>
      <c r="G540" t="s">
        <v>948</v>
      </c>
      <c r="H540" t="s">
        <v>2621</v>
      </c>
      <c r="I540" t="s">
        <v>2622</v>
      </c>
      <c r="J540" t="s">
        <v>2623</v>
      </c>
      <c r="K540" t="s">
        <v>853</v>
      </c>
      <c r="L540" t="s">
        <v>63</v>
      </c>
      <c r="M540" t="s">
        <v>1001</v>
      </c>
      <c r="N540" s="48" t="s">
        <v>2624</v>
      </c>
    </row>
    <row r="541" spans="1:14">
      <c r="A541" t="str">
        <f t="shared" si="8"/>
        <v>Jefferson Co Public Schools, KY</v>
      </c>
      <c r="B541" t="s">
        <v>57</v>
      </c>
      <c r="D541" s="15" t="s">
        <v>947</v>
      </c>
      <c r="E541" s="15" t="s">
        <v>948</v>
      </c>
      <c r="F541" s="15" t="s">
        <v>947</v>
      </c>
      <c r="G541" s="15" t="s">
        <v>948</v>
      </c>
      <c r="H541" s="15" t="s">
        <v>2625</v>
      </c>
      <c r="I541" s="15" t="s">
        <v>2626</v>
      </c>
      <c r="J541" s="15" t="s">
        <v>2627</v>
      </c>
      <c r="K541" s="15" t="s">
        <v>853</v>
      </c>
      <c r="L541" s="15" t="s">
        <v>63</v>
      </c>
      <c r="M541" s="15" t="s">
        <v>2482</v>
      </c>
      <c r="N541" s="48" t="s">
        <v>2628</v>
      </c>
    </row>
    <row r="542" spans="1:14">
      <c r="A542" t="str">
        <f t="shared" si="8"/>
        <v>Jefferson Co Public Schools, KY</v>
      </c>
      <c r="B542" t="s">
        <v>57</v>
      </c>
      <c r="D542" s="15" t="s">
        <v>947</v>
      </c>
      <c r="E542" s="15" t="s">
        <v>948</v>
      </c>
      <c r="F542" s="15" t="s">
        <v>947</v>
      </c>
      <c r="G542" s="15" t="s">
        <v>948</v>
      </c>
      <c r="H542" s="15" t="s">
        <v>2629</v>
      </c>
      <c r="I542" s="15" t="s">
        <v>2630</v>
      </c>
      <c r="J542" s="15" t="s">
        <v>2631</v>
      </c>
      <c r="K542" s="15" t="s">
        <v>853</v>
      </c>
      <c r="L542" s="15" t="s">
        <v>63</v>
      </c>
      <c r="M542" s="15" t="s">
        <v>2422</v>
      </c>
      <c r="N542" s="48" t="s">
        <v>2632</v>
      </c>
    </row>
    <row r="543" spans="1:14">
      <c r="A543" t="str">
        <f t="shared" si="8"/>
        <v>Jefferson Co Public Schools, KY</v>
      </c>
      <c r="B543" t="s">
        <v>57</v>
      </c>
      <c r="D543" s="15" t="s">
        <v>947</v>
      </c>
      <c r="E543" s="15" t="s">
        <v>948</v>
      </c>
      <c r="F543" s="15" t="s">
        <v>947</v>
      </c>
      <c r="G543" s="15" t="s">
        <v>948</v>
      </c>
      <c r="H543" s="15" t="s">
        <v>2633</v>
      </c>
      <c r="I543" s="15" t="s">
        <v>2634</v>
      </c>
      <c r="J543" s="15" t="s">
        <v>2635</v>
      </c>
      <c r="K543" s="15" t="s">
        <v>853</v>
      </c>
      <c r="L543" s="15" t="s">
        <v>63</v>
      </c>
      <c r="M543" s="15" t="s">
        <v>2636</v>
      </c>
      <c r="N543" s="48" t="s">
        <v>2637</v>
      </c>
    </row>
    <row r="544" spans="1:14">
      <c r="A544" t="str">
        <f t="shared" si="8"/>
        <v>Jefferson Co Public Schools, KY</v>
      </c>
      <c r="B544" t="s">
        <v>57</v>
      </c>
      <c r="D544" t="s">
        <v>947</v>
      </c>
      <c r="E544" t="s">
        <v>948</v>
      </c>
      <c r="F544" t="s">
        <v>947</v>
      </c>
      <c r="G544" t="s">
        <v>948</v>
      </c>
      <c r="H544" t="s">
        <v>2638</v>
      </c>
      <c r="I544" t="s">
        <v>2639</v>
      </c>
      <c r="J544" t="s">
        <v>2640</v>
      </c>
      <c r="K544" t="s">
        <v>853</v>
      </c>
      <c r="L544" t="s">
        <v>63</v>
      </c>
      <c r="M544" t="s">
        <v>2579</v>
      </c>
      <c r="N544" s="48" t="s">
        <v>2641</v>
      </c>
    </row>
    <row r="545" spans="1:14">
      <c r="A545" t="str">
        <f t="shared" si="8"/>
        <v>Jefferson Co Public Schools, KY</v>
      </c>
      <c r="B545" t="s">
        <v>57</v>
      </c>
      <c r="D545" s="15" t="s">
        <v>947</v>
      </c>
      <c r="E545" s="15" t="s">
        <v>948</v>
      </c>
      <c r="F545" s="15" t="s">
        <v>947</v>
      </c>
      <c r="G545" s="15" t="s">
        <v>948</v>
      </c>
      <c r="H545" s="15" t="s">
        <v>2642</v>
      </c>
      <c r="I545" s="15" t="s">
        <v>2643</v>
      </c>
      <c r="J545" s="15" t="s">
        <v>2561</v>
      </c>
      <c r="K545" s="15" t="s">
        <v>853</v>
      </c>
      <c r="L545" s="15" t="s">
        <v>63</v>
      </c>
      <c r="M545" s="15" t="s">
        <v>2562</v>
      </c>
      <c r="N545" s="48" t="s">
        <v>2644</v>
      </c>
    </row>
    <row r="546" spans="1:14">
      <c r="A546" t="str">
        <f t="shared" si="8"/>
        <v>Jefferson Co Public Schools, KY</v>
      </c>
      <c r="B546" t="s">
        <v>57</v>
      </c>
      <c r="D546" t="s">
        <v>947</v>
      </c>
      <c r="E546" t="s">
        <v>948</v>
      </c>
      <c r="F546" t="s">
        <v>947</v>
      </c>
      <c r="G546" t="s">
        <v>948</v>
      </c>
      <c r="H546" t="s">
        <v>2645</v>
      </c>
      <c r="I546" t="s">
        <v>2646</v>
      </c>
      <c r="J546" t="s">
        <v>2647</v>
      </c>
      <c r="K546" t="s">
        <v>853</v>
      </c>
      <c r="L546" t="s">
        <v>63</v>
      </c>
      <c r="M546" t="s">
        <v>2513</v>
      </c>
      <c r="N546" s="48" t="e">
        <v>#N/A</v>
      </c>
    </row>
    <row r="547" spans="1:14">
      <c r="A547" t="str">
        <f t="shared" si="8"/>
        <v>Jefferson Co Public Schools, KY</v>
      </c>
      <c r="B547" t="s">
        <v>57</v>
      </c>
      <c r="D547" s="15" t="s">
        <v>947</v>
      </c>
      <c r="E547" s="15" t="s">
        <v>948</v>
      </c>
      <c r="F547" s="15" t="s">
        <v>947</v>
      </c>
      <c r="G547" s="15" t="s">
        <v>948</v>
      </c>
      <c r="H547" s="15" t="s">
        <v>2648</v>
      </c>
      <c r="I547" s="15" t="s">
        <v>2649</v>
      </c>
      <c r="J547" s="15" t="s">
        <v>2650</v>
      </c>
      <c r="K547" s="15" t="s">
        <v>853</v>
      </c>
      <c r="L547" s="15" t="s">
        <v>63</v>
      </c>
      <c r="M547" s="15" t="s">
        <v>2508</v>
      </c>
      <c r="N547" s="48" t="s">
        <v>2651</v>
      </c>
    </row>
    <row r="548" spans="1:14">
      <c r="A548" t="str">
        <f t="shared" si="8"/>
        <v>Jefferson Co Public Schools, KY</v>
      </c>
      <c r="B548" t="s">
        <v>57</v>
      </c>
      <c r="D548" s="15" t="s">
        <v>947</v>
      </c>
      <c r="E548" s="15" t="s">
        <v>948</v>
      </c>
      <c r="F548" s="15" t="s">
        <v>947</v>
      </c>
      <c r="G548" s="15" t="s">
        <v>948</v>
      </c>
      <c r="H548" s="15" t="s">
        <v>2652</v>
      </c>
      <c r="I548" s="15" t="s">
        <v>2653</v>
      </c>
      <c r="J548" s="15" t="s">
        <v>2654</v>
      </c>
      <c r="K548" s="15" t="s">
        <v>853</v>
      </c>
      <c r="L548" s="15" t="s">
        <v>63</v>
      </c>
      <c r="M548" s="15" t="s">
        <v>2529</v>
      </c>
      <c r="N548" s="48" t="s">
        <v>2655</v>
      </c>
    </row>
    <row r="549" spans="1:14">
      <c r="A549" t="str">
        <f t="shared" si="8"/>
        <v>Jefferson Co Public Schools, KY</v>
      </c>
      <c r="B549" t="s">
        <v>57</v>
      </c>
      <c r="D549" s="15" t="s">
        <v>947</v>
      </c>
      <c r="E549" s="15" t="s">
        <v>948</v>
      </c>
      <c r="F549" s="15" t="s">
        <v>947</v>
      </c>
      <c r="G549" s="15" t="s">
        <v>948</v>
      </c>
      <c r="H549" s="15" t="s">
        <v>2656</v>
      </c>
      <c r="I549" s="15" t="s">
        <v>2657</v>
      </c>
      <c r="J549" s="15" t="s">
        <v>2658</v>
      </c>
      <c r="K549" s="15" t="s">
        <v>853</v>
      </c>
      <c r="L549" s="15" t="s">
        <v>63</v>
      </c>
      <c r="M549" s="15" t="s">
        <v>2437</v>
      </c>
      <c r="N549" s="48" t="s">
        <v>2659</v>
      </c>
    </row>
    <row r="550" spans="1:14">
      <c r="A550" t="str">
        <f t="shared" si="8"/>
        <v>Jefferson Co Public Schools, KY</v>
      </c>
      <c r="B550" t="s">
        <v>57</v>
      </c>
      <c r="D550" s="15" t="s">
        <v>947</v>
      </c>
      <c r="E550" s="15" t="s">
        <v>948</v>
      </c>
      <c r="F550" s="15" t="s">
        <v>947</v>
      </c>
      <c r="G550" s="15" t="s">
        <v>948</v>
      </c>
      <c r="H550" s="15" t="s">
        <v>2660</v>
      </c>
      <c r="I550" s="15" t="s">
        <v>2661</v>
      </c>
      <c r="J550" s="15" t="s">
        <v>2662</v>
      </c>
      <c r="K550" s="15" t="s">
        <v>853</v>
      </c>
      <c r="L550" s="15" t="s">
        <v>63</v>
      </c>
      <c r="M550" s="15" t="s">
        <v>2524</v>
      </c>
      <c r="N550" s="48" t="s">
        <v>2663</v>
      </c>
    </row>
    <row r="551" spans="1:14">
      <c r="A551" t="str">
        <f t="shared" si="8"/>
        <v>Jefferson Co Public Schools, KY</v>
      </c>
      <c r="B551" t="s">
        <v>57</v>
      </c>
      <c r="D551" t="s">
        <v>947</v>
      </c>
      <c r="E551" t="s">
        <v>948</v>
      </c>
      <c r="F551" t="s">
        <v>947</v>
      </c>
      <c r="G551" t="s">
        <v>948</v>
      </c>
      <c r="H551" t="s">
        <v>2664</v>
      </c>
      <c r="I551" t="s">
        <v>2665</v>
      </c>
      <c r="J551" t="s">
        <v>2666</v>
      </c>
      <c r="K551" t="s">
        <v>853</v>
      </c>
      <c r="L551" t="s">
        <v>63</v>
      </c>
      <c r="M551" t="s">
        <v>2422</v>
      </c>
      <c r="N551" s="48" t="s">
        <v>2667</v>
      </c>
    </row>
    <row r="552" spans="1:14">
      <c r="A552" t="str">
        <f t="shared" si="8"/>
        <v>Jefferson Co Public Schools, KY</v>
      </c>
      <c r="B552" t="s">
        <v>57</v>
      </c>
      <c r="D552" s="15" t="s">
        <v>947</v>
      </c>
      <c r="E552" s="15" t="s">
        <v>948</v>
      </c>
      <c r="F552" s="15" t="s">
        <v>947</v>
      </c>
      <c r="G552" s="15" t="s">
        <v>948</v>
      </c>
      <c r="H552" s="15" t="s">
        <v>2668</v>
      </c>
      <c r="I552" s="15" t="s">
        <v>2669</v>
      </c>
      <c r="J552" s="15" t="s">
        <v>2670</v>
      </c>
      <c r="K552" s="15" t="s">
        <v>853</v>
      </c>
      <c r="L552" s="15" t="s">
        <v>63</v>
      </c>
      <c r="M552" s="15" t="s">
        <v>2562</v>
      </c>
      <c r="N552" s="48" t="s">
        <v>2671</v>
      </c>
    </row>
    <row r="553" spans="1:14">
      <c r="A553" t="str">
        <f t="shared" si="8"/>
        <v>Jefferson Co Public Schools, KY</v>
      </c>
      <c r="B553" t="s">
        <v>57</v>
      </c>
      <c r="D553" s="15" t="s">
        <v>947</v>
      </c>
      <c r="E553" s="15" t="s">
        <v>948</v>
      </c>
      <c r="F553" s="15" t="s">
        <v>947</v>
      </c>
      <c r="G553" s="15" t="s">
        <v>948</v>
      </c>
      <c r="H553" s="15" t="s">
        <v>2672</v>
      </c>
      <c r="I553" s="15" t="s">
        <v>2673</v>
      </c>
      <c r="J553" s="15" t="s">
        <v>2674</v>
      </c>
      <c r="K553" s="15" t="s">
        <v>853</v>
      </c>
      <c r="L553" s="15" t="s">
        <v>63</v>
      </c>
      <c r="M553" s="15" t="s">
        <v>854</v>
      </c>
      <c r="N553" s="48" t="s">
        <v>2675</v>
      </c>
    </row>
    <row r="554" spans="1:14">
      <c r="A554" t="str">
        <f t="shared" si="8"/>
        <v>Jefferson Co Public Schools, KY</v>
      </c>
      <c r="B554" t="s">
        <v>57</v>
      </c>
      <c r="D554" s="15" t="s">
        <v>947</v>
      </c>
      <c r="E554" s="15" t="s">
        <v>948</v>
      </c>
      <c r="F554" s="15" t="s">
        <v>947</v>
      </c>
      <c r="G554" s="15" t="s">
        <v>948</v>
      </c>
      <c r="H554" s="15" t="s">
        <v>2676</v>
      </c>
      <c r="I554" s="15" t="s">
        <v>2677</v>
      </c>
      <c r="J554" s="15" t="s">
        <v>2678</v>
      </c>
      <c r="K554" s="15" t="s">
        <v>853</v>
      </c>
      <c r="L554" s="15" t="s">
        <v>63</v>
      </c>
      <c r="M554" s="15" t="s">
        <v>2529</v>
      </c>
      <c r="N554" s="48" t="s">
        <v>2679</v>
      </c>
    </row>
    <row r="555" spans="1:14">
      <c r="A555" t="str">
        <f t="shared" si="8"/>
        <v>Jefferson Co Public Schools, KY</v>
      </c>
      <c r="B555" t="s">
        <v>57</v>
      </c>
      <c r="D555" s="15" t="s">
        <v>947</v>
      </c>
      <c r="E555" s="15" t="s">
        <v>948</v>
      </c>
      <c r="F555" s="15" t="s">
        <v>947</v>
      </c>
      <c r="G555" s="15" t="s">
        <v>948</v>
      </c>
      <c r="H555" s="15" t="s">
        <v>2680</v>
      </c>
      <c r="I555" s="15" t="s">
        <v>2681</v>
      </c>
      <c r="J555" s="15" t="s">
        <v>2682</v>
      </c>
      <c r="K555" s="15" t="s">
        <v>853</v>
      </c>
      <c r="L555" s="15" t="s">
        <v>63</v>
      </c>
      <c r="M555" s="15" t="s">
        <v>1001</v>
      </c>
      <c r="N555" s="48" t="s">
        <v>2683</v>
      </c>
    </row>
    <row r="556" spans="1:14">
      <c r="A556" t="str">
        <f t="shared" si="8"/>
        <v>Jefferson Co Public Schools, KY</v>
      </c>
      <c r="B556" t="s">
        <v>57</v>
      </c>
      <c r="D556" s="15" t="s">
        <v>947</v>
      </c>
      <c r="E556" s="15" t="s">
        <v>948</v>
      </c>
      <c r="F556" s="15" t="s">
        <v>947</v>
      </c>
      <c r="G556" s="15" t="s">
        <v>948</v>
      </c>
      <c r="H556" s="15" t="s">
        <v>2684</v>
      </c>
      <c r="I556" s="15" t="s">
        <v>2685</v>
      </c>
      <c r="J556" s="15" t="s">
        <v>2686</v>
      </c>
      <c r="K556" s="15" t="s">
        <v>853</v>
      </c>
      <c r="L556" s="15" t="s">
        <v>63</v>
      </c>
      <c r="M556" s="15" t="s">
        <v>2687</v>
      </c>
      <c r="N556" s="48" t="s">
        <v>2688</v>
      </c>
    </row>
    <row r="557" spans="1:14">
      <c r="A557" t="str">
        <f t="shared" si="8"/>
        <v>Jefferson Co Public Schools, KY</v>
      </c>
      <c r="B557" t="s">
        <v>57</v>
      </c>
      <c r="D557" t="s">
        <v>947</v>
      </c>
      <c r="E557" t="s">
        <v>948</v>
      </c>
      <c r="F557" t="s">
        <v>947</v>
      </c>
      <c r="G557" t="s">
        <v>948</v>
      </c>
      <c r="H557" t="s">
        <v>2689</v>
      </c>
      <c r="I557" t="s">
        <v>2690</v>
      </c>
      <c r="J557" t="s">
        <v>2691</v>
      </c>
      <c r="K557" t="s">
        <v>853</v>
      </c>
      <c r="L557" t="s">
        <v>63</v>
      </c>
      <c r="M557" t="s">
        <v>2692</v>
      </c>
      <c r="N557" s="48" t="s">
        <v>2693</v>
      </c>
    </row>
    <row r="558" spans="1:14">
      <c r="A558" t="str">
        <f t="shared" si="8"/>
        <v>Jefferson Co Public Schools, KY</v>
      </c>
      <c r="B558" t="s">
        <v>57</v>
      </c>
      <c r="D558" s="15" t="s">
        <v>947</v>
      </c>
      <c r="E558" s="15" t="s">
        <v>948</v>
      </c>
      <c r="F558" s="15" t="s">
        <v>947</v>
      </c>
      <c r="G558" s="15" t="s">
        <v>948</v>
      </c>
      <c r="H558" s="15" t="s">
        <v>2694</v>
      </c>
      <c r="I558" s="15" t="s">
        <v>2695</v>
      </c>
      <c r="J558" s="15" t="s">
        <v>2696</v>
      </c>
      <c r="K558" s="15" t="s">
        <v>853</v>
      </c>
      <c r="L558" s="15" t="s">
        <v>63</v>
      </c>
      <c r="M558" s="15" t="s">
        <v>2697</v>
      </c>
      <c r="N558" s="48" t="s">
        <v>2698</v>
      </c>
    </row>
    <row r="559" spans="1:14">
      <c r="A559" t="str">
        <f t="shared" si="8"/>
        <v>Jefferson Co Public Schools, KY</v>
      </c>
      <c r="B559" t="s">
        <v>57</v>
      </c>
      <c r="D559" s="15" t="s">
        <v>947</v>
      </c>
      <c r="E559" s="15" t="s">
        <v>948</v>
      </c>
      <c r="F559" s="15" t="s">
        <v>947</v>
      </c>
      <c r="G559" s="15" t="s">
        <v>948</v>
      </c>
      <c r="H559" s="15" t="s">
        <v>2699</v>
      </c>
      <c r="I559" s="15" t="s">
        <v>2700</v>
      </c>
      <c r="J559" t="s">
        <v>2701</v>
      </c>
      <c r="K559" s="15" t="s">
        <v>853</v>
      </c>
      <c r="L559" s="15" t="s">
        <v>63</v>
      </c>
      <c r="M559" s="15" t="s">
        <v>2422</v>
      </c>
      <c r="N559" s="48" t="s">
        <v>2702</v>
      </c>
    </row>
    <row r="560" spans="1:14">
      <c r="A560" t="str">
        <f t="shared" si="8"/>
        <v>Jefferson Co Public Schools, KY</v>
      </c>
      <c r="B560" t="s">
        <v>57</v>
      </c>
      <c r="D560" s="15" t="s">
        <v>947</v>
      </c>
      <c r="E560" s="15" t="s">
        <v>948</v>
      </c>
      <c r="F560" s="15" t="s">
        <v>947</v>
      </c>
      <c r="G560" s="15" t="s">
        <v>948</v>
      </c>
      <c r="H560" s="15" t="s">
        <v>2703</v>
      </c>
      <c r="I560" s="15" t="s">
        <v>2704</v>
      </c>
      <c r="J560" s="15" t="s">
        <v>2705</v>
      </c>
      <c r="K560" s="15" t="s">
        <v>853</v>
      </c>
      <c r="L560" s="15" t="s">
        <v>63</v>
      </c>
      <c r="M560" s="15" t="s">
        <v>2503</v>
      </c>
      <c r="N560" s="48" t="s">
        <v>2706</v>
      </c>
    </row>
    <row r="561" spans="1:15">
      <c r="A561" t="str">
        <f t="shared" si="8"/>
        <v>Jefferson Co Public Schools, KY</v>
      </c>
      <c r="B561" t="s">
        <v>57</v>
      </c>
      <c r="D561" s="15" t="s">
        <v>947</v>
      </c>
      <c r="E561" s="15" t="s">
        <v>948</v>
      </c>
      <c r="F561" s="15" t="s">
        <v>947</v>
      </c>
      <c r="G561" s="15" t="s">
        <v>948</v>
      </c>
      <c r="H561" s="15" t="s">
        <v>2707</v>
      </c>
      <c r="I561" s="15" t="s">
        <v>2708</v>
      </c>
      <c r="J561" t="s">
        <v>2709</v>
      </c>
      <c r="K561" s="15" t="s">
        <v>853</v>
      </c>
      <c r="L561" s="15" t="s">
        <v>63</v>
      </c>
      <c r="M561" s="15" t="s">
        <v>2529</v>
      </c>
      <c r="N561" s="48" t="s">
        <v>2710</v>
      </c>
    </row>
    <row r="562" spans="1:15">
      <c r="A562" t="str">
        <f t="shared" si="8"/>
        <v>Jefferson Co Public Schools, KY</v>
      </c>
      <c r="B562" t="s">
        <v>57</v>
      </c>
      <c r="D562" t="s">
        <v>947</v>
      </c>
      <c r="E562" t="s">
        <v>948</v>
      </c>
      <c r="F562" t="s">
        <v>947</v>
      </c>
      <c r="G562" t="s">
        <v>948</v>
      </c>
      <c r="H562" t="s">
        <v>2711</v>
      </c>
      <c r="I562" t="s">
        <v>2712</v>
      </c>
      <c r="J562" t="s">
        <v>2713</v>
      </c>
      <c r="K562" t="s">
        <v>853</v>
      </c>
      <c r="L562" t="s">
        <v>63</v>
      </c>
      <c r="M562" t="s">
        <v>2616</v>
      </c>
      <c r="N562" s="48" t="s">
        <v>2714</v>
      </c>
    </row>
    <row r="563" spans="1:15">
      <c r="A563" t="str">
        <f t="shared" si="8"/>
        <v>Jefferson Co Public Schools, KY</v>
      </c>
      <c r="B563" t="s">
        <v>57</v>
      </c>
      <c r="D563" s="15" t="s">
        <v>947</v>
      </c>
      <c r="E563" s="15" t="s">
        <v>948</v>
      </c>
      <c r="F563" s="15" t="s">
        <v>947</v>
      </c>
      <c r="G563" s="15" t="s">
        <v>948</v>
      </c>
      <c r="H563" s="15" t="s">
        <v>2715</v>
      </c>
      <c r="I563" s="15" t="s">
        <v>2716</v>
      </c>
      <c r="J563" s="15" t="s">
        <v>2717</v>
      </c>
      <c r="K563" s="15" t="s">
        <v>853</v>
      </c>
      <c r="L563" s="15" t="s">
        <v>63</v>
      </c>
      <c r="M563" s="15" t="s">
        <v>2524</v>
      </c>
      <c r="N563" s="48" t="s">
        <v>2718</v>
      </c>
    </row>
    <row r="564" spans="1:15">
      <c r="A564" t="str">
        <f t="shared" si="8"/>
        <v>Jefferson Co Public Schools, KY</v>
      </c>
      <c r="B564" t="s">
        <v>57</v>
      </c>
      <c r="D564" s="15" t="s">
        <v>947</v>
      </c>
      <c r="E564" s="15" t="s">
        <v>948</v>
      </c>
      <c r="F564" s="15" t="s">
        <v>947</v>
      </c>
      <c r="G564" s="15" t="s">
        <v>948</v>
      </c>
      <c r="H564" s="15" t="s">
        <v>2719</v>
      </c>
      <c r="I564" s="15" t="s">
        <v>2720</v>
      </c>
      <c r="J564" s="15" t="s">
        <v>2721</v>
      </c>
      <c r="K564" s="15" t="s">
        <v>853</v>
      </c>
      <c r="L564" s="15" t="s">
        <v>63</v>
      </c>
      <c r="M564" s="15" t="s">
        <v>2455</v>
      </c>
      <c r="N564" s="48" t="s">
        <v>2722</v>
      </c>
    </row>
    <row r="565" spans="1:15">
      <c r="A565" t="str">
        <f t="shared" si="8"/>
        <v>Jefferson Co Public Schools, KY</v>
      </c>
      <c r="B565" t="s">
        <v>57</v>
      </c>
      <c r="D565" s="15" t="s">
        <v>947</v>
      </c>
      <c r="E565" s="15" t="s">
        <v>948</v>
      </c>
      <c r="F565" s="15" t="s">
        <v>947</v>
      </c>
      <c r="G565" s="15" t="s">
        <v>948</v>
      </c>
      <c r="H565" s="15" t="s">
        <v>2723</v>
      </c>
      <c r="I565" s="15" t="s">
        <v>2724</v>
      </c>
      <c r="J565" t="s">
        <v>2725</v>
      </c>
      <c r="K565" s="15" t="s">
        <v>2726</v>
      </c>
      <c r="L565" s="15" t="s">
        <v>63</v>
      </c>
      <c r="M565" s="15" t="s">
        <v>2727</v>
      </c>
      <c r="N565" s="48" t="s">
        <v>2728</v>
      </c>
      <c r="O565" s="22"/>
    </row>
    <row r="566" spans="1:15">
      <c r="A566" t="str">
        <f t="shared" si="8"/>
        <v>Jefferson Co Public Schools, KY</v>
      </c>
      <c r="B566" t="s">
        <v>57</v>
      </c>
      <c r="D566" s="15" t="s">
        <v>947</v>
      </c>
      <c r="E566" s="15" t="s">
        <v>948</v>
      </c>
      <c r="F566" s="15" t="s">
        <v>947</v>
      </c>
      <c r="G566" s="15" t="s">
        <v>948</v>
      </c>
      <c r="H566" s="15" t="s">
        <v>2729</v>
      </c>
      <c r="I566" s="15" t="s">
        <v>2730</v>
      </c>
      <c r="J566" s="15" t="s">
        <v>2731</v>
      </c>
      <c r="K566" s="15" t="s">
        <v>853</v>
      </c>
      <c r="L566" s="15" t="s">
        <v>63</v>
      </c>
      <c r="M566" s="15" t="s">
        <v>2697</v>
      </c>
      <c r="N566" s="48" t="s">
        <v>2732</v>
      </c>
    </row>
    <row r="567" spans="1:15">
      <c r="A567" t="str">
        <f t="shared" si="8"/>
        <v>Jefferson Co Public Schools, KY</v>
      </c>
      <c r="B567" t="s">
        <v>57</v>
      </c>
      <c r="D567" s="15" t="s">
        <v>947</v>
      </c>
      <c r="E567" s="15" t="s">
        <v>948</v>
      </c>
      <c r="F567" s="15" t="s">
        <v>947</v>
      </c>
      <c r="G567" s="15" t="s">
        <v>948</v>
      </c>
      <c r="H567" s="15" t="s">
        <v>2733</v>
      </c>
      <c r="I567" s="15" t="s">
        <v>2734</v>
      </c>
      <c r="J567" s="15" t="s">
        <v>2735</v>
      </c>
      <c r="K567" s="15" t="s">
        <v>853</v>
      </c>
      <c r="L567" s="15" t="s">
        <v>63</v>
      </c>
      <c r="M567" s="15" t="s">
        <v>2455</v>
      </c>
      <c r="N567" s="48" t="s">
        <v>2736</v>
      </c>
    </row>
    <row r="568" spans="1:15">
      <c r="A568" t="str">
        <f t="shared" si="8"/>
        <v>Jefferson Co Public Schools, KY</v>
      </c>
      <c r="B568" t="s">
        <v>57</v>
      </c>
      <c r="D568" t="s">
        <v>947</v>
      </c>
      <c r="E568" t="s">
        <v>948</v>
      </c>
      <c r="F568" t="s">
        <v>947</v>
      </c>
      <c r="G568" t="s">
        <v>948</v>
      </c>
      <c r="H568" t="s">
        <v>2737</v>
      </c>
      <c r="I568" t="s">
        <v>2738</v>
      </c>
      <c r="J568" t="s">
        <v>2739</v>
      </c>
      <c r="K568" t="s">
        <v>853</v>
      </c>
      <c r="L568" t="s">
        <v>63</v>
      </c>
      <c r="M568" t="s">
        <v>2432</v>
      </c>
      <c r="N568" s="48" t="s">
        <v>2740</v>
      </c>
    </row>
    <row r="569" spans="1:15">
      <c r="A569" t="str">
        <f t="shared" si="8"/>
        <v>Jefferson Co Public Schools, KY</v>
      </c>
      <c r="B569" t="s">
        <v>57</v>
      </c>
      <c r="D569" s="15" t="s">
        <v>947</v>
      </c>
      <c r="E569" s="15" t="s">
        <v>948</v>
      </c>
      <c r="F569" s="15" t="s">
        <v>947</v>
      </c>
      <c r="G569" s="15" t="s">
        <v>948</v>
      </c>
      <c r="H569" s="15" t="s">
        <v>2741</v>
      </c>
      <c r="I569" s="15" t="s">
        <v>2742</v>
      </c>
      <c r="J569" s="15" t="s">
        <v>2743</v>
      </c>
      <c r="K569" s="15" t="s">
        <v>853</v>
      </c>
      <c r="L569" s="15" t="s">
        <v>63</v>
      </c>
      <c r="M569" s="15" t="s">
        <v>2562</v>
      </c>
      <c r="N569" s="49" t="s">
        <v>2744</v>
      </c>
    </row>
    <row r="570" spans="1:15">
      <c r="A570" t="str">
        <f t="shared" si="8"/>
        <v>Jefferson Co Public Schools, KY</v>
      </c>
      <c r="B570" t="s">
        <v>57</v>
      </c>
      <c r="D570" s="15" t="s">
        <v>947</v>
      </c>
      <c r="E570" s="15" t="s">
        <v>948</v>
      </c>
      <c r="F570" s="15" t="s">
        <v>947</v>
      </c>
      <c r="G570" s="15" t="s">
        <v>948</v>
      </c>
      <c r="H570" s="15" t="s">
        <v>2745</v>
      </c>
      <c r="I570" s="15" t="s">
        <v>2746</v>
      </c>
      <c r="J570" s="15" t="s">
        <v>2747</v>
      </c>
      <c r="K570" s="15" t="s">
        <v>853</v>
      </c>
      <c r="L570" s="15" t="s">
        <v>63</v>
      </c>
      <c r="M570" s="15" t="s">
        <v>2455</v>
      </c>
      <c r="N570" s="48" t="s">
        <v>2748</v>
      </c>
    </row>
    <row r="571" spans="1:15">
      <c r="A571" t="str">
        <f t="shared" si="8"/>
        <v>Jefferson Co Public Schools, KY</v>
      </c>
      <c r="B571" t="s">
        <v>57</v>
      </c>
      <c r="D571" t="s">
        <v>947</v>
      </c>
      <c r="E571" t="s">
        <v>948</v>
      </c>
      <c r="F571" t="s">
        <v>947</v>
      </c>
      <c r="G571" t="s">
        <v>948</v>
      </c>
      <c r="H571" t="s">
        <v>2749</v>
      </c>
      <c r="I571" t="s">
        <v>2750</v>
      </c>
      <c r="J571" t="s">
        <v>2751</v>
      </c>
      <c r="K571" t="s">
        <v>853</v>
      </c>
      <c r="L571" t="s">
        <v>63</v>
      </c>
      <c r="M571" t="s">
        <v>2437</v>
      </c>
      <c r="N571" s="48" t="s">
        <v>2752</v>
      </c>
    </row>
    <row r="572" spans="1:15">
      <c r="A572" t="str">
        <f t="shared" si="8"/>
        <v>Jefferson Co Public Schools, KY</v>
      </c>
      <c r="B572" t="s">
        <v>57</v>
      </c>
      <c r="D572" s="15" t="s">
        <v>947</v>
      </c>
      <c r="E572" s="15" t="s">
        <v>948</v>
      </c>
      <c r="F572" s="15" t="s">
        <v>947</v>
      </c>
      <c r="G572" s="15" t="s">
        <v>948</v>
      </c>
      <c r="H572" s="15" t="s">
        <v>2753</v>
      </c>
      <c r="I572" s="15" t="s">
        <v>2754</v>
      </c>
      <c r="J572" t="s">
        <v>2755</v>
      </c>
      <c r="K572" s="15" t="s">
        <v>853</v>
      </c>
      <c r="L572" s="15" t="s">
        <v>63</v>
      </c>
      <c r="M572" s="15" t="s">
        <v>2545</v>
      </c>
      <c r="N572" s="48" t="s">
        <v>2756</v>
      </c>
    </row>
    <row r="573" spans="1:15">
      <c r="A573" t="str">
        <f t="shared" si="8"/>
        <v>Jefferson Co Public Schools, KY</v>
      </c>
      <c r="B573" t="s">
        <v>57</v>
      </c>
      <c r="D573" s="15" t="s">
        <v>947</v>
      </c>
      <c r="E573" s="15" t="s">
        <v>948</v>
      </c>
      <c r="F573" s="15" t="s">
        <v>947</v>
      </c>
      <c r="G573" s="15" t="s">
        <v>948</v>
      </c>
      <c r="H573" s="15" t="s">
        <v>2757</v>
      </c>
      <c r="I573" s="15" t="s">
        <v>2758</v>
      </c>
      <c r="J573" s="15" t="s">
        <v>2759</v>
      </c>
      <c r="K573" s="15" t="s">
        <v>853</v>
      </c>
      <c r="L573" s="15" t="s">
        <v>63</v>
      </c>
      <c r="M573" s="15" t="s">
        <v>2524</v>
      </c>
      <c r="N573" s="48" t="s">
        <v>2760</v>
      </c>
    </row>
    <row r="574" spans="1:15">
      <c r="A574" t="str">
        <f t="shared" si="8"/>
        <v>Jefferson Co Public Schools, KY</v>
      </c>
      <c r="B574" t="s">
        <v>57</v>
      </c>
      <c r="D574" s="15" t="s">
        <v>947</v>
      </c>
      <c r="E574" s="15" t="s">
        <v>948</v>
      </c>
      <c r="F574" s="15" t="s">
        <v>947</v>
      </c>
      <c r="G574" s="15" t="s">
        <v>948</v>
      </c>
      <c r="H574" s="15" t="s">
        <v>2761</v>
      </c>
      <c r="I574" s="15" t="s">
        <v>2762</v>
      </c>
      <c r="J574" s="15" t="s">
        <v>2763</v>
      </c>
      <c r="K574" s="15" t="s">
        <v>853</v>
      </c>
      <c r="L574" s="15" t="s">
        <v>63</v>
      </c>
      <c r="M574" s="15" t="s">
        <v>2579</v>
      </c>
      <c r="N574" s="48" t="s">
        <v>2764</v>
      </c>
    </row>
    <row r="575" spans="1:15">
      <c r="A575" t="str">
        <f t="shared" si="8"/>
        <v>Jefferson Co Public Schools, KY</v>
      </c>
      <c r="B575" t="s">
        <v>57</v>
      </c>
      <c r="D575" s="21" t="s">
        <v>947</v>
      </c>
      <c r="E575" t="s">
        <v>948</v>
      </c>
      <c r="F575" s="21" t="s">
        <v>947</v>
      </c>
      <c r="G575" t="s">
        <v>948</v>
      </c>
      <c r="H575" s="15" t="s">
        <v>2765</v>
      </c>
      <c r="I575" t="s">
        <v>2766</v>
      </c>
      <c r="J575" s="22" t="s">
        <v>2767</v>
      </c>
      <c r="K575" s="22" t="s">
        <v>853</v>
      </c>
      <c r="L575" t="s">
        <v>63</v>
      </c>
      <c r="M575" s="23" t="s">
        <v>2545</v>
      </c>
      <c r="N575" s="48" t="s">
        <v>2768</v>
      </c>
    </row>
    <row r="576" spans="1:15">
      <c r="A576" t="str">
        <f t="shared" si="8"/>
        <v>Jefferson Co Public Schools, KY</v>
      </c>
      <c r="B576" t="s">
        <v>57</v>
      </c>
      <c r="D576" s="15" t="s">
        <v>947</v>
      </c>
      <c r="E576" s="15" t="s">
        <v>948</v>
      </c>
      <c r="F576" s="15" t="s">
        <v>947</v>
      </c>
      <c r="G576" s="15" t="s">
        <v>948</v>
      </c>
      <c r="H576" s="15" t="s">
        <v>2769</v>
      </c>
      <c r="I576" s="15" t="s">
        <v>2770</v>
      </c>
      <c r="J576" s="15" t="s">
        <v>2771</v>
      </c>
      <c r="K576" s="15" t="s">
        <v>853</v>
      </c>
      <c r="L576" s="15" t="s">
        <v>63</v>
      </c>
      <c r="M576" s="15" t="s">
        <v>2442</v>
      </c>
      <c r="N576" s="48" t="s">
        <v>2772</v>
      </c>
    </row>
    <row r="577" spans="1:14">
      <c r="A577" t="str">
        <f t="shared" si="8"/>
        <v>Jefferson Co Public Schools, KY</v>
      </c>
      <c r="B577" t="s">
        <v>57</v>
      </c>
      <c r="D577" s="15" t="s">
        <v>947</v>
      </c>
      <c r="E577" s="15" t="s">
        <v>948</v>
      </c>
      <c r="F577" s="15" t="s">
        <v>947</v>
      </c>
      <c r="G577" s="15" t="s">
        <v>948</v>
      </c>
      <c r="H577" s="15" t="s">
        <v>2773</v>
      </c>
      <c r="I577" s="15" t="s">
        <v>2774</v>
      </c>
      <c r="J577" s="15" t="s">
        <v>2775</v>
      </c>
      <c r="K577" s="15" t="s">
        <v>853</v>
      </c>
      <c r="L577" s="15" t="s">
        <v>63</v>
      </c>
      <c r="M577" s="15" t="s">
        <v>2455</v>
      </c>
      <c r="N577" s="48" t="s">
        <v>2776</v>
      </c>
    </row>
    <row r="578" spans="1:14">
      <c r="A578" t="str">
        <f t="shared" ref="A578:A641" si="9">E578&amp;", KY"</f>
        <v>Jefferson Co Public Schools, KY</v>
      </c>
      <c r="B578" t="s">
        <v>57</v>
      </c>
      <c r="D578" t="s">
        <v>947</v>
      </c>
      <c r="E578" t="s">
        <v>948</v>
      </c>
      <c r="F578" t="s">
        <v>947</v>
      </c>
      <c r="G578" t="s">
        <v>948</v>
      </c>
      <c r="H578" t="s">
        <v>2777</v>
      </c>
      <c r="I578" t="s">
        <v>2778</v>
      </c>
      <c r="J578" t="s">
        <v>2779</v>
      </c>
      <c r="K578" t="s">
        <v>853</v>
      </c>
      <c r="L578" t="s">
        <v>63</v>
      </c>
      <c r="M578" t="s">
        <v>2692</v>
      </c>
      <c r="N578" s="48" t="s">
        <v>2780</v>
      </c>
    </row>
    <row r="579" spans="1:14">
      <c r="A579" t="str">
        <f t="shared" si="9"/>
        <v>Jefferson Co Public Schools, KY</v>
      </c>
      <c r="B579" t="s">
        <v>57</v>
      </c>
      <c r="D579" s="15" t="s">
        <v>947</v>
      </c>
      <c r="E579" s="15" t="s">
        <v>948</v>
      </c>
      <c r="F579" s="15" t="s">
        <v>947</v>
      </c>
      <c r="G579" s="15" t="s">
        <v>948</v>
      </c>
      <c r="H579" s="15" t="s">
        <v>2781</v>
      </c>
      <c r="I579" s="15" t="s">
        <v>2782</v>
      </c>
      <c r="J579" s="15" t="s">
        <v>2783</v>
      </c>
      <c r="K579" s="15" t="s">
        <v>853</v>
      </c>
      <c r="L579" s="15" t="s">
        <v>63</v>
      </c>
      <c r="M579" s="15" t="s">
        <v>1001</v>
      </c>
      <c r="N579" s="48" t="s">
        <v>2784</v>
      </c>
    </row>
    <row r="580" spans="1:14">
      <c r="A580" t="str">
        <f t="shared" si="9"/>
        <v>Jefferson Co Public Schools, KY</v>
      </c>
      <c r="B580" t="s">
        <v>57</v>
      </c>
      <c r="D580" t="s">
        <v>947</v>
      </c>
      <c r="E580" t="s">
        <v>948</v>
      </c>
      <c r="F580" t="s">
        <v>947</v>
      </c>
      <c r="G580" t="s">
        <v>948</v>
      </c>
      <c r="H580" t="s">
        <v>2785</v>
      </c>
      <c r="I580" t="s">
        <v>2786</v>
      </c>
      <c r="J580" t="s">
        <v>2787</v>
      </c>
      <c r="K580" t="s">
        <v>853</v>
      </c>
      <c r="L580" t="s">
        <v>63</v>
      </c>
      <c r="M580" t="s">
        <v>2495</v>
      </c>
      <c r="N580" s="48" t="s">
        <v>2788</v>
      </c>
    </row>
    <row r="581" spans="1:14">
      <c r="A581" t="str">
        <f t="shared" si="9"/>
        <v>Jefferson Co Public Schools, KY</v>
      </c>
      <c r="B581" t="s">
        <v>57</v>
      </c>
      <c r="D581" s="15" t="s">
        <v>947</v>
      </c>
      <c r="E581" s="15" t="s">
        <v>948</v>
      </c>
      <c r="F581" s="15" t="s">
        <v>947</v>
      </c>
      <c r="G581" s="15" t="s">
        <v>948</v>
      </c>
      <c r="H581" s="15" t="s">
        <v>2789</v>
      </c>
      <c r="I581" s="15" t="s">
        <v>2790</v>
      </c>
      <c r="J581" s="15" t="s">
        <v>2791</v>
      </c>
      <c r="K581" s="15" t="s">
        <v>853</v>
      </c>
      <c r="L581" s="15" t="s">
        <v>63</v>
      </c>
      <c r="M581" s="15" t="s">
        <v>2529</v>
      </c>
      <c r="N581" s="48" t="s">
        <v>2792</v>
      </c>
    </row>
    <row r="582" spans="1:14">
      <c r="A582" t="str">
        <f t="shared" si="9"/>
        <v>Jefferson Co Public Schools, KY</v>
      </c>
      <c r="B582" t="s">
        <v>57</v>
      </c>
      <c r="D582" t="s">
        <v>947</v>
      </c>
      <c r="E582" t="s">
        <v>948</v>
      </c>
      <c r="F582" t="s">
        <v>947</v>
      </c>
      <c r="G582" t="s">
        <v>948</v>
      </c>
      <c r="H582" t="s">
        <v>2793</v>
      </c>
      <c r="I582" t="s">
        <v>2794</v>
      </c>
      <c r="J582" t="s">
        <v>2795</v>
      </c>
      <c r="K582" t="s">
        <v>853</v>
      </c>
      <c r="L582" t="s">
        <v>63</v>
      </c>
      <c r="M582" t="s">
        <v>2796</v>
      </c>
      <c r="N582" s="48" t="s">
        <v>2797</v>
      </c>
    </row>
    <row r="583" spans="1:14">
      <c r="A583" t="str">
        <f t="shared" si="9"/>
        <v>Jefferson Co Public Schools, KY</v>
      </c>
      <c r="B583" t="s">
        <v>57</v>
      </c>
      <c r="D583" s="15" t="s">
        <v>947</v>
      </c>
      <c r="E583" s="15" t="s">
        <v>948</v>
      </c>
      <c r="F583" s="15" t="s">
        <v>947</v>
      </c>
      <c r="G583" s="15" t="s">
        <v>948</v>
      </c>
      <c r="H583" s="15" t="s">
        <v>2798</v>
      </c>
      <c r="I583" s="15" t="s">
        <v>2799</v>
      </c>
      <c r="J583" s="15" t="s">
        <v>2800</v>
      </c>
      <c r="K583" s="15" t="s">
        <v>853</v>
      </c>
      <c r="L583" s="15" t="s">
        <v>63</v>
      </c>
      <c r="M583" s="15" t="s">
        <v>2437</v>
      </c>
      <c r="N583" s="48" t="s">
        <v>2801</v>
      </c>
    </row>
    <row r="584" spans="1:14">
      <c r="A584" t="str">
        <f t="shared" si="9"/>
        <v>Jefferson Co Public Schools, KY</v>
      </c>
      <c r="B584" t="s">
        <v>57</v>
      </c>
      <c r="D584" s="15" t="s">
        <v>947</v>
      </c>
      <c r="E584" s="15" t="s">
        <v>948</v>
      </c>
      <c r="F584" s="15" t="s">
        <v>947</v>
      </c>
      <c r="G584" s="15" t="s">
        <v>948</v>
      </c>
      <c r="H584" s="15" t="s">
        <v>2802</v>
      </c>
      <c r="I584" s="15" t="s">
        <v>2803</v>
      </c>
      <c r="J584" s="15" t="s">
        <v>2804</v>
      </c>
      <c r="K584" s="15" t="s">
        <v>853</v>
      </c>
      <c r="L584" s="15" t="s">
        <v>63</v>
      </c>
      <c r="M584" s="15" t="s">
        <v>2508</v>
      </c>
      <c r="N584" s="48" t="s">
        <v>2805</v>
      </c>
    </row>
    <row r="585" spans="1:14">
      <c r="A585" t="str">
        <f t="shared" si="9"/>
        <v>Jefferson Co Public Schools, KY</v>
      </c>
      <c r="B585" t="s">
        <v>57</v>
      </c>
      <c r="D585" s="15" t="s">
        <v>947</v>
      </c>
      <c r="E585" s="15" t="s">
        <v>948</v>
      </c>
      <c r="F585" s="15" t="s">
        <v>947</v>
      </c>
      <c r="G585" s="15" t="s">
        <v>948</v>
      </c>
      <c r="H585" s="15" t="s">
        <v>2806</v>
      </c>
      <c r="I585" s="15" t="s">
        <v>2807</v>
      </c>
      <c r="J585" s="15" t="s">
        <v>2808</v>
      </c>
      <c r="K585" s="15" t="s">
        <v>853</v>
      </c>
      <c r="L585" s="15" t="s">
        <v>63</v>
      </c>
      <c r="M585" s="15" t="s">
        <v>2529</v>
      </c>
      <c r="N585" s="48" t="s">
        <v>2809</v>
      </c>
    </row>
    <row r="586" spans="1:14">
      <c r="A586" t="str">
        <f t="shared" si="9"/>
        <v>Jefferson Co Public Schools, KY</v>
      </c>
      <c r="B586" t="s">
        <v>57</v>
      </c>
      <c r="D586" s="15" t="s">
        <v>947</v>
      </c>
      <c r="E586" s="15" t="s">
        <v>948</v>
      </c>
      <c r="F586" s="15" t="s">
        <v>947</v>
      </c>
      <c r="G586" s="15" t="s">
        <v>948</v>
      </c>
      <c r="H586" s="15" t="s">
        <v>2810</v>
      </c>
      <c r="I586" s="15" t="s">
        <v>2811</v>
      </c>
      <c r="J586" s="15" t="s">
        <v>2812</v>
      </c>
      <c r="K586" s="15" t="s">
        <v>853</v>
      </c>
      <c r="L586" s="15" t="s">
        <v>63</v>
      </c>
      <c r="M586" s="15" t="s">
        <v>2562</v>
      </c>
      <c r="N586" s="48" t="s">
        <v>2813</v>
      </c>
    </row>
    <row r="587" spans="1:14">
      <c r="A587" t="str">
        <f t="shared" si="9"/>
        <v>Jefferson Co Public Schools, KY</v>
      </c>
      <c r="B587" t="s">
        <v>57</v>
      </c>
      <c r="D587" s="15" t="s">
        <v>947</v>
      </c>
      <c r="E587" s="15" t="s">
        <v>948</v>
      </c>
      <c r="F587" s="15" t="s">
        <v>947</v>
      </c>
      <c r="G587" s="15" t="s">
        <v>948</v>
      </c>
      <c r="H587" s="15" t="s">
        <v>2814</v>
      </c>
      <c r="I587" s="15" t="s">
        <v>1907</v>
      </c>
      <c r="J587" s="15" t="s">
        <v>2815</v>
      </c>
      <c r="K587" s="15" t="s">
        <v>853</v>
      </c>
      <c r="L587" s="15" t="s">
        <v>63</v>
      </c>
      <c r="M587" s="15" t="s">
        <v>2524</v>
      </c>
      <c r="N587" s="48" t="s">
        <v>2816</v>
      </c>
    </row>
    <row r="588" spans="1:14">
      <c r="A588" t="str">
        <f t="shared" si="9"/>
        <v>Jefferson Co Public Schools, KY</v>
      </c>
      <c r="B588" t="s">
        <v>57</v>
      </c>
      <c r="D588" s="15" t="s">
        <v>947</v>
      </c>
      <c r="E588" s="15" t="s">
        <v>948</v>
      </c>
      <c r="F588" s="15" t="s">
        <v>947</v>
      </c>
      <c r="G588" s="15" t="s">
        <v>948</v>
      </c>
      <c r="H588" s="15" t="s">
        <v>2817</v>
      </c>
      <c r="I588" s="15" t="s">
        <v>2818</v>
      </c>
      <c r="J588" s="15" t="s">
        <v>2705</v>
      </c>
      <c r="K588" s="15" t="s">
        <v>853</v>
      </c>
      <c r="L588" s="15" t="s">
        <v>63</v>
      </c>
      <c r="M588" s="15" t="s">
        <v>2503</v>
      </c>
      <c r="N588" s="48" t="s">
        <v>2819</v>
      </c>
    </row>
    <row r="589" spans="1:14">
      <c r="A589" t="str">
        <f t="shared" si="9"/>
        <v>Jefferson Co Public Schools, KY</v>
      </c>
      <c r="B589" t="s">
        <v>57</v>
      </c>
      <c r="D589" t="s">
        <v>947</v>
      </c>
      <c r="E589" t="s">
        <v>948</v>
      </c>
      <c r="F589" t="s">
        <v>947</v>
      </c>
      <c r="G589" t="s">
        <v>948</v>
      </c>
      <c r="H589" t="s">
        <v>2820</v>
      </c>
      <c r="I589" t="s">
        <v>2821</v>
      </c>
      <c r="J589" t="s">
        <v>2822</v>
      </c>
      <c r="K589" t="s">
        <v>853</v>
      </c>
      <c r="L589" t="s">
        <v>63</v>
      </c>
      <c r="M589" t="s">
        <v>2823</v>
      </c>
      <c r="N589" s="48" t="s">
        <v>2824</v>
      </c>
    </row>
    <row r="590" spans="1:14">
      <c r="A590" t="str">
        <f t="shared" si="9"/>
        <v>Jefferson Co Public Schools, KY</v>
      </c>
      <c r="B590" t="s">
        <v>57</v>
      </c>
      <c r="D590" s="15" t="s">
        <v>947</v>
      </c>
      <c r="E590" s="15" t="s">
        <v>948</v>
      </c>
      <c r="F590" s="15" t="s">
        <v>947</v>
      </c>
      <c r="G590" s="15" t="s">
        <v>948</v>
      </c>
      <c r="H590" s="15" t="s">
        <v>2825</v>
      </c>
      <c r="I590" s="15" t="s">
        <v>2826</v>
      </c>
      <c r="J590" s="15" t="s">
        <v>2827</v>
      </c>
      <c r="K590" s="15" t="s">
        <v>853</v>
      </c>
      <c r="L590" s="15" t="s">
        <v>63</v>
      </c>
      <c r="M590" s="15" t="s">
        <v>2447</v>
      </c>
      <c r="N590" s="48" t="s">
        <v>2828</v>
      </c>
    </row>
    <row r="591" spans="1:14">
      <c r="A591" t="str">
        <f t="shared" si="9"/>
        <v>Jefferson Co Public Schools, KY</v>
      </c>
      <c r="B591" t="s">
        <v>57</v>
      </c>
      <c r="D591" s="15" t="s">
        <v>947</v>
      </c>
      <c r="E591" s="15" t="s">
        <v>948</v>
      </c>
      <c r="F591" s="15" t="s">
        <v>947</v>
      </c>
      <c r="G591" s="15" t="s">
        <v>948</v>
      </c>
      <c r="H591" s="15" t="s">
        <v>2829</v>
      </c>
      <c r="I591" s="15" t="s">
        <v>2830</v>
      </c>
      <c r="J591" s="15" t="s">
        <v>2831</v>
      </c>
      <c r="K591" s="15" t="s">
        <v>853</v>
      </c>
      <c r="L591" s="15" t="s">
        <v>63</v>
      </c>
      <c r="M591" s="15" t="s">
        <v>2687</v>
      </c>
      <c r="N591" s="48" t="s">
        <v>2832</v>
      </c>
    </row>
    <row r="592" spans="1:14">
      <c r="A592" t="str">
        <f t="shared" si="9"/>
        <v>Jefferson Co Public Schools, KY</v>
      </c>
      <c r="B592" t="s">
        <v>57</v>
      </c>
      <c r="D592" s="15" t="s">
        <v>947</v>
      </c>
      <c r="E592" s="15" t="s">
        <v>948</v>
      </c>
      <c r="F592" s="15" t="s">
        <v>947</v>
      </c>
      <c r="G592" s="15" t="s">
        <v>948</v>
      </c>
      <c r="H592" s="15" t="s">
        <v>2833</v>
      </c>
      <c r="I592" s="15" t="s">
        <v>2834</v>
      </c>
      <c r="J592" s="15" t="s">
        <v>2835</v>
      </c>
      <c r="K592" s="15" t="s">
        <v>853</v>
      </c>
      <c r="L592" s="15" t="s">
        <v>63</v>
      </c>
      <c r="M592" s="15" t="s">
        <v>2529</v>
      </c>
      <c r="N592" s="49" t="s">
        <v>2836</v>
      </c>
    </row>
    <row r="593" spans="1:14">
      <c r="A593" t="str">
        <f t="shared" si="9"/>
        <v>Jefferson Co Public Schools, KY</v>
      </c>
      <c r="B593" t="s">
        <v>57</v>
      </c>
      <c r="D593" t="s">
        <v>947</v>
      </c>
      <c r="E593" t="s">
        <v>948</v>
      </c>
      <c r="F593" t="s">
        <v>947</v>
      </c>
      <c r="G593" t="s">
        <v>948</v>
      </c>
      <c r="H593" t="s">
        <v>2837</v>
      </c>
      <c r="I593" t="s">
        <v>2838</v>
      </c>
      <c r="J593" t="s">
        <v>2839</v>
      </c>
      <c r="K593" t="s">
        <v>853</v>
      </c>
      <c r="L593" t="s">
        <v>63</v>
      </c>
      <c r="M593" t="s">
        <v>854</v>
      </c>
      <c r="N593" s="48" t="s">
        <v>2840</v>
      </c>
    </row>
    <row r="594" spans="1:14">
      <c r="A594" t="str">
        <f t="shared" si="9"/>
        <v>Jefferson Co Public Schools, KY</v>
      </c>
      <c r="B594" t="s">
        <v>57</v>
      </c>
      <c r="D594" s="15" t="s">
        <v>947</v>
      </c>
      <c r="E594" s="15" t="s">
        <v>948</v>
      </c>
      <c r="F594" s="15" t="s">
        <v>947</v>
      </c>
      <c r="G594" s="15" t="s">
        <v>948</v>
      </c>
      <c r="H594" s="15" t="s">
        <v>2841</v>
      </c>
      <c r="I594" s="15" t="s">
        <v>2842</v>
      </c>
      <c r="J594" s="15" t="s">
        <v>2843</v>
      </c>
      <c r="K594" s="15" t="s">
        <v>853</v>
      </c>
      <c r="L594" s="15" t="s">
        <v>63</v>
      </c>
      <c r="M594" s="15" t="s">
        <v>2432</v>
      </c>
      <c r="N594" s="48" t="s">
        <v>2844</v>
      </c>
    </row>
    <row r="595" spans="1:14">
      <c r="A595" t="str">
        <f t="shared" si="9"/>
        <v>Jefferson Co Public Schools, KY</v>
      </c>
      <c r="B595" t="s">
        <v>57</v>
      </c>
      <c r="D595" s="15" t="s">
        <v>947</v>
      </c>
      <c r="E595" s="15" t="s">
        <v>948</v>
      </c>
      <c r="F595" s="15" t="s">
        <v>947</v>
      </c>
      <c r="G595" s="15" t="s">
        <v>948</v>
      </c>
      <c r="H595" s="15" t="s">
        <v>2845</v>
      </c>
      <c r="I595" s="15" t="s">
        <v>2846</v>
      </c>
      <c r="J595" s="15" t="s">
        <v>2847</v>
      </c>
      <c r="K595" s="15" t="s">
        <v>853</v>
      </c>
      <c r="L595" s="15" t="s">
        <v>63</v>
      </c>
      <c r="M595" s="15" t="s">
        <v>2697</v>
      </c>
      <c r="N595" s="48" t="s">
        <v>2848</v>
      </c>
    </row>
    <row r="596" spans="1:14">
      <c r="A596" t="str">
        <f t="shared" si="9"/>
        <v>Jenkins ISD, KY</v>
      </c>
      <c r="B596" t="s">
        <v>57</v>
      </c>
      <c r="D596" s="15" t="s">
        <v>956</v>
      </c>
      <c r="E596" s="15" t="s">
        <v>957</v>
      </c>
      <c r="F596" s="15" t="s">
        <v>956</v>
      </c>
      <c r="G596" s="15" t="s">
        <v>957</v>
      </c>
      <c r="H596" s="15" t="s">
        <v>2849</v>
      </c>
      <c r="I596" s="15" t="s">
        <v>2850</v>
      </c>
      <c r="J596" s="15" t="s">
        <v>2851</v>
      </c>
      <c r="K596" s="15" t="s">
        <v>2852</v>
      </c>
      <c r="L596" s="15" t="s">
        <v>63</v>
      </c>
      <c r="M596" s="15" t="s">
        <v>2853</v>
      </c>
      <c r="N596" s="48" t="s">
        <v>2854</v>
      </c>
    </row>
    <row r="597" spans="1:14">
      <c r="A597" t="str">
        <f t="shared" si="9"/>
        <v>Jessamine Co SD, KY</v>
      </c>
      <c r="B597" t="s">
        <v>57</v>
      </c>
      <c r="D597" s="15" t="s">
        <v>965</v>
      </c>
      <c r="E597" s="15" t="s">
        <v>966</v>
      </c>
      <c r="F597" s="15" t="s">
        <v>965</v>
      </c>
      <c r="G597" s="15" t="s">
        <v>966</v>
      </c>
      <c r="H597" s="15" t="s">
        <v>2855</v>
      </c>
      <c r="I597" s="15" t="s">
        <v>2856</v>
      </c>
      <c r="J597" s="15" t="s">
        <v>2857</v>
      </c>
      <c r="K597" s="15" t="s">
        <v>972</v>
      </c>
      <c r="L597" s="15" t="s">
        <v>63</v>
      </c>
      <c r="M597" s="15" t="s">
        <v>973</v>
      </c>
      <c r="N597" s="48" t="s">
        <v>2858</v>
      </c>
    </row>
    <row r="598" spans="1:14">
      <c r="A598" t="str">
        <f t="shared" si="9"/>
        <v>Johnson Co SD, KY</v>
      </c>
      <c r="B598" t="s">
        <v>57</v>
      </c>
      <c r="D598" t="s">
        <v>975</v>
      </c>
      <c r="E598" t="s">
        <v>976</v>
      </c>
      <c r="F598" t="s">
        <v>975</v>
      </c>
      <c r="G598" t="s">
        <v>976</v>
      </c>
      <c r="H598" t="s">
        <v>2859</v>
      </c>
      <c r="I598" t="s">
        <v>2083</v>
      </c>
      <c r="J598" t="s">
        <v>2860</v>
      </c>
      <c r="K598" t="s">
        <v>982</v>
      </c>
      <c r="L598" t="s">
        <v>63</v>
      </c>
      <c r="M598" t="s">
        <v>983</v>
      </c>
      <c r="N598" s="48" t="s">
        <v>2861</v>
      </c>
    </row>
    <row r="599" spans="1:14">
      <c r="A599" t="str">
        <f t="shared" si="9"/>
        <v>Johnson Co SD, KY</v>
      </c>
      <c r="B599" t="s">
        <v>57</v>
      </c>
      <c r="D599" s="15" t="s">
        <v>975</v>
      </c>
      <c r="E599" s="15" t="s">
        <v>976</v>
      </c>
      <c r="F599" s="15" t="s">
        <v>975</v>
      </c>
      <c r="G599" s="15" t="s">
        <v>976</v>
      </c>
      <c r="H599" s="15" t="s">
        <v>2862</v>
      </c>
      <c r="I599" s="15" t="s">
        <v>2863</v>
      </c>
      <c r="J599" s="15" t="s">
        <v>2864</v>
      </c>
      <c r="K599" s="15" t="s">
        <v>2865</v>
      </c>
      <c r="L599" s="15" t="s">
        <v>63</v>
      </c>
      <c r="M599" s="15" t="s">
        <v>2866</v>
      </c>
      <c r="N599" s="48" t="s">
        <v>2867</v>
      </c>
    </row>
    <row r="600" spans="1:14">
      <c r="A600" t="str">
        <f t="shared" si="9"/>
        <v>Johnson Co SD, KY</v>
      </c>
      <c r="B600" t="s">
        <v>57</v>
      </c>
      <c r="D600" s="15" t="s">
        <v>975</v>
      </c>
      <c r="E600" s="15" t="s">
        <v>976</v>
      </c>
      <c r="F600" s="15" t="s">
        <v>975</v>
      </c>
      <c r="G600" s="15" t="s">
        <v>976</v>
      </c>
      <c r="H600" s="15" t="s">
        <v>2868</v>
      </c>
      <c r="I600" s="15" t="s">
        <v>1498</v>
      </c>
      <c r="J600" s="15" t="s">
        <v>2869</v>
      </c>
      <c r="K600" s="15" t="s">
        <v>2870</v>
      </c>
      <c r="L600" s="15" t="s">
        <v>63</v>
      </c>
      <c r="M600" s="15" t="s">
        <v>2871</v>
      </c>
      <c r="N600" s="48" t="s">
        <v>2872</v>
      </c>
    </row>
    <row r="601" spans="1:14">
      <c r="A601" t="str">
        <f t="shared" si="9"/>
        <v>Johnson Co SD, KY</v>
      </c>
      <c r="B601" t="s">
        <v>57</v>
      </c>
      <c r="D601" s="15" t="s">
        <v>975</v>
      </c>
      <c r="E601" s="15" t="s">
        <v>976</v>
      </c>
      <c r="F601" s="15" t="s">
        <v>975</v>
      </c>
      <c r="G601" s="15" t="s">
        <v>976</v>
      </c>
      <c r="H601" s="15" t="s">
        <v>2873</v>
      </c>
      <c r="I601" s="15" t="s">
        <v>2874</v>
      </c>
      <c r="J601" s="15" t="s">
        <v>2875</v>
      </c>
      <c r="K601" s="15" t="s">
        <v>2876</v>
      </c>
      <c r="L601" s="15" t="s">
        <v>63</v>
      </c>
      <c r="M601" s="15" t="s">
        <v>2877</v>
      </c>
      <c r="N601" s="48" t="s">
        <v>2878</v>
      </c>
    </row>
    <row r="602" spans="1:14">
      <c r="A602" t="str">
        <f t="shared" si="9"/>
        <v>Johnson Co SD, KY</v>
      </c>
      <c r="B602" t="s">
        <v>57</v>
      </c>
      <c r="D602" s="15" t="s">
        <v>975</v>
      </c>
      <c r="E602" s="15" t="s">
        <v>976</v>
      </c>
      <c r="F602" s="15" t="s">
        <v>975</v>
      </c>
      <c r="G602" s="15" t="s">
        <v>976</v>
      </c>
      <c r="H602" s="15" t="s">
        <v>2879</v>
      </c>
      <c r="I602" s="15" t="s">
        <v>2880</v>
      </c>
      <c r="J602" s="15" t="s">
        <v>2881</v>
      </c>
      <c r="K602" s="15" t="s">
        <v>2882</v>
      </c>
      <c r="L602" s="15" t="s">
        <v>63</v>
      </c>
      <c r="M602" s="15" t="s">
        <v>2883</v>
      </c>
      <c r="N602" s="48" t="s">
        <v>2884</v>
      </c>
    </row>
    <row r="603" spans="1:14">
      <c r="A603" t="str">
        <f t="shared" si="9"/>
        <v>Kenton Co SD, KY</v>
      </c>
      <c r="B603" t="s">
        <v>57</v>
      </c>
      <c r="D603" s="15" t="s">
        <v>985</v>
      </c>
      <c r="E603" s="15" t="s">
        <v>986</v>
      </c>
      <c r="F603" s="15" t="s">
        <v>985</v>
      </c>
      <c r="G603" s="15" t="s">
        <v>986</v>
      </c>
      <c r="H603" s="15" t="s">
        <v>2885</v>
      </c>
      <c r="I603" s="15" t="s">
        <v>2886</v>
      </c>
      <c r="J603" s="15" t="s">
        <v>2887</v>
      </c>
      <c r="K603" s="15" t="s">
        <v>2888</v>
      </c>
      <c r="L603" s="15" t="s">
        <v>63</v>
      </c>
      <c r="M603" s="15" t="s">
        <v>2889</v>
      </c>
      <c r="N603" s="48" t="s">
        <v>2890</v>
      </c>
    </row>
    <row r="604" spans="1:14">
      <c r="A604" t="str">
        <f t="shared" si="9"/>
        <v>Kenton Co SD, KY</v>
      </c>
      <c r="B604" t="s">
        <v>57</v>
      </c>
      <c r="D604" s="15" t="s">
        <v>985</v>
      </c>
      <c r="E604" s="15" t="s">
        <v>986</v>
      </c>
      <c r="F604" s="15" t="s">
        <v>985</v>
      </c>
      <c r="G604" s="15" t="s">
        <v>986</v>
      </c>
      <c r="H604" s="15" t="s">
        <v>2891</v>
      </c>
      <c r="I604" s="15" t="s">
        <v>2892</v>
      </c>
      <c r="J604" s="15" t="s">
        <v>2893</v>
      </c>
      <c r="K604" s="15" t="s">
        <v>2894</v>
      </c>
      <c r="L604" s="15" t="s">
        <v>63</v>
      </c>
      <c r="M604" s="15" t="s">
        <v>491</v>
      </c>
      <c r="N604" s="48" t="s">
        <v>2895</v>
      </c>
    </row>
    <row r="605" spans="1:14">
      <c r="A605" t="str">
        <f t="shared" si="9"/>
        <v>Kenton Co SD, KY</v>
      </c>
      <c r="B605" t="s">
        <v>57</v>
      </c>
      <c r="D605" t="s">
        <v>985</v>
      </c>
      <c r="E605" t="s">
        <v>986</v>
      </c>
      <c r="F605" t="s">
        <v>985</v>
      </c>
      <c r="G605" t="s">
        <v>986</v>
      </c>
      <c r="H605" t="s">
        <v>2896</v>
      </c>
      <c r="I605" t="s">
        <v>2897</v>
      </c>
      <c r="J605" t="s">
        <v>2898</v>
      </c>
      <c r="K605" t="s">
        <v>2899</v>
      </c>
      <c r="L605" t="s">
        <v>63</v>
      </c>
      <c r="M605" t="s">
        <v>176</v>
      </c>
      <c r="N605" s="48" t="s">
        <v>2900</v>
      </c>
    </row>
    <row r="606" spans="1:14">
      <c r="A606" t="str">
        <f t="shared" si="9"/>
        <v>Kenton Co SD, KY</v>
      </c>
      <c r="B606" t="s">
        <v>57</v>
      </c>
      <c r="D606" s="15" t="s">
        <v>985</v>
      </c>
      <c r="E606" s="15" t="s">
        <v>986</v>
      </c>
      <c r="F606" s="15" t="s">
        <v>985</v>
      </c>
      <c r="G606" s="15" t="s">
        <v>986</v>
      </c>
      <c r="H606" s="15" t="s">
        <v>2901</v>
      </c>
      <c r="I606" s="15" t="s">
        <v>2902</v>
      </c>
      <c r="J606" s="15" t="s">
        <v>2903</v>
      </c>
      <c r="K606" s="15" t="s">
        <v>2888</v>
      </c>
      <c r="L606" s="15" t="s">
        <v>63</v>
      </c>
      <c r="M606" s="15" t="s">
        <v>2889</v>
      </c>
      <c r="N606" s="48" t="s">
        <v>2904</v>
      </c>
    </row>
    <row r="607" spans="1:14">
      <c r="A607" t="str">
        <f t="shared" si="9"/>
        <v>Kenton Co SD, KY</v>
      </c>
      <c r="B607" t="s">
        <v>57</v>
      </c>
      <c r="D607" s="15" t="s">
        <v>985</v>
      </c>
      <c r="E607" s="15" t="s">
        <v>986</v>
      </c>
      <c r="F607" s="15" t="s">
        <v>985</v>
      </c>
      <c r="G607" s="15" t="s">
        <v>986</v>
      </c>
      <c r="H607" s="15" t="s">
        <v>2905</v>
      </c>
      <c r="I607" s="15" t="s">
        <v>2906</v>
      </c>
      <c r="J607" s="15" t="s">
        <v>2907</v>
      </c>
      <c r="K607" s="15" t="s">
        <v>2908</v>
      </c>
      <c r="L607" s="15" t="s">
        <v>63</v>
      </c>
      <c r="M607" s="15" t="s">
        <v>2909</v>
      </c>
      <c r="N607" s="48" t="s">
        <v>2910</v>
      </c>
    </row>
    <row r="608" spans="1:14">
      <c r="A608" t="str">
        <f t="shared" si="9"/>
        <v>Kenton Co SD, KY</v>
      </c>
      <c r="B608" t="s">
        <v>57</v>
      </c>
      <c r="D608" s="15" t="s">
        <v>985</v>
      </c>
      <c r="E608" s="15" t="s">
        <v>986</v>
      </c>
      <c r="F608" s="15" t="s">
        <v>985</v>
      </c>
      <c r="G608" s="15" t="s">
        <v>986</v>
      </c>
      <c r="H608" s="15" t="s">
        <v>2911</v>
      </c>
      <c r="I608" s="15" t="s">
        <v>2912</v>
      </c>
      <c r="J608" s="15" t="s">
        <v>2913</v>
      </c>
      <c r="K608" s="15" t="s">
        <v>2899</v>
      </c>
      <c r="L608" s="15" t="s">
        <v>63</v>
      </c>
      <c r="M608" s="15" t="s">
        <v>176</v>
      </c>
      <c r="N608" s="48" t="s">
        <v>2914</v>
      </c>
    </row>
    <row r="609" spans="1:14">
      <c r="A609" t="str">
        <f t="shared" si="9"/>
        <v>Kenton Co SD, KY</v>
      </c>
      <c r="B609" t="s">
        <v>57</v>
      </c>
      <c r="D609" t="s">
        <v>985</v>
      </c>
      <c r="E609" t="s">
        <v>986</v>
      </c>
      <c r="F609" t="s">
        <v>985</v>
      </c>
      <c r="G609" t="s">
        <v>986</v>
      </c>
      <c r="H609" t="s">
        <v>2915</v>
      </c>
      <c r="I609" t="s">
        <v>2916</v>
      </c>
      <c r="J609" t="s">
        <v>2917</v>
      </c>
      <c r="K609" t="s">
        <v>2918</v>
      </c>
      <c r="L609" t="s">
        <v>63</v>
      </c>
      <c r="M609" t="s">
        <v>176</v>
      </c>
      <c r="N609" s="48" t="s">
        <v>2919</v>
      </c>
    </row>
    <row r="610" spans="1:14">
      <c r="A610" t="str">
        <f t="shared" si="9"/>
        <v>Kenton Co SD, KY</v>
      </c>
      <c r="B610" t="s">
        <v>57</v>
      </c>
      <c r="D610" s="15" t="s">
        <v>985</v>
      </c>
      <c r="E610" s="15" t="s">
        <v>986</v>
      </c>
      <c r="F610" s="15" t="s">
        <v>985</v>
      </c>
      <c r="G610" s="15" t="s">
        <v>986</v>
      </c>
      <c r="H610" s="15" t="s">
        <v>2920</v>
      </c>
      <c r="I610" s="15" t="s">
        <v>2921</v>
      </c>
      <c r="J610" s="15" t="s">
        <v>2922</v>
      </c>
      <c r="K610" s="15" t="s">
        <v>1415</v>
      </c>
      <c r="L610" s="15" t="s">
        <v>63</v>
      </c>
      <c r="M610" s="15" t="s">
        <v>1405</v>
      </c>
      <c r="N610" s="48" t="s">
        <v>2923</v>
      </c>
    </row>
    <row r="611" spans="1:14">
      <c r="A611" t="str">
        <f t="shared" si="9"/>
        <v>Kenton Co SD, KY</v>
      </c>
      <c r="B611" t="s">
        <v>57</v>
      </c>
      <c r="D611" t="s">
        <v>985</v>
      </c>
      <c r="E611" t="s">
        <v>986</v>
      </c>
      <c r="F611" t="s">
        <v>985</v>
      </c>
      <c r="G611" t="s">
        <v>986</v>
      </c>
      <c r="H611" t="s">
        <v>2924</v>
      </c>
      <c r="I611" t="s">
        <v>2925</v>
      </c>
      <c r="J611" t="s">
        <v>2926</v>
      </c>
      <c r="K611" t="s">
        <v>2888</v>
      </c>
      <c r="L611" t="s">
        <v>63</v>
      </c>
      <c r="M611" t="s">
        <v>2889</v>
      </c>
      <c r="N611" s="48" t="s">
        <v>2927</v>
      </c>
    </row>
    <row r="612" spans="1:14">
      <c r="A612" t="str">
        <f t="shared" si="9"/>
        <v>Kenton Co SD, KY</v>
      </c>
      <c r="B612" t="s">
        <v>57</v>
      </c>
      <c r="D612" s="15" t="s">
        <v>985</v>
      </c>
      <c r="E612" s="15" t="s">
        <v>986</v>
      </c>
      <c r="F612" s="15" t="s">
        <v>985</v>
      </c>
      <c r="G612" s="15" t="s">
        <v>986</v>
      </c>
      <c r="H612" s="15" t="s">
        <v>2928</v>
      </c>
      <c r="I612" s="15" t="s">
        <v>2929</v>
      </c>
      <c r="J612" s="15" t="s">
        <v>2930</v>
      </c>
      <c r="K612" s="15" t="s">
        <v>2931</v>
      </c>
      <c r="L612" s="15" t="s">
        <v>63</v>
      </c>
      <c r="M612" s="15" t="s">
        <v>1405</v>
      </c>
      <c r="N612" s="48" t="s">
        <v>2932</v>
      </c>
    </row>
    <row r="613" spans="1:14">
      <c r="A613" t="str">
        <f t="shared" si="9"/>
        <v>Kenton Co SD, KY</v>
      </c>
      <c r="B613" t="s">
        <v>57</v>
      </c>
      <c r="D613" t="s">
        <v>985</v>
      </c>
      <c r="E613" t="s">
        <v>986</v>
      </c>
      <c r="F613" t="s">
        <v>985</v>
      </c>
      <c r="G613" t="s">
        <v>986</v>
      </c>
      <c r="H613" t="s">
        <v>2933</v>
      </c>
      <c r="I613" t="s">
        <v>2934</v>
      </c>
      <c r="J613" t="s">
        <v>2935</v>
      </c>
      <c r="K613" t="s">
        <v>2888</v>
      </c>
      <c r="L613" t="s">
        <v>63</v>
      </c>
      <c r="M613" t="s">
        <v>2889</v>
      </c>
      <c r="N613" s="48" t="s">
        <v>2936</v>
      </c>
    </row>
    <row r="614" spans="1:14">
      <c r="A614" t="str">
        <f t="shared" si="9"/>
        <v>Kentucky School for the Blind, KY</v>
      </c>
      <c r="B614" t="s">
        <v>57</v>
      </c>
      <c r="D614" s="15" t="s">
        <v>994</v>
      </c>
      <c r="E614" s="15" t="s">
        <v>995</v>
      </c>
      <c r="F614" s="15" t="s">
        <v>994</v>
      </c>
      <c r="G614" s="15" t="s">
        <v>995</v>
      </c>
      <c r="H614" s="15" t="s">
        <v>994</v>
      </c>
      <c r="I614" s="15" t="s">
        <v>995</v>
      </c>
      <c r="J614" s="15" t="s">
        <v>1000</v>
      </c>
      <c r="K614" s="15" t="s">
        <v>853</v>
      </c>
      <c r="L614" s="15" t="s">
        <v>63</v>
      </c>
      <c r="M614" s="15" t="s">
        <v>1001</v>
      </c>
      <c r="N614" s="48" t="s">
        <v>1002</v>
      </c>
    </row>
    <row r="615" spans="1:14">
      <c r="A615" t="str">
        <f t="shared" si="9"/>
        <v>Kentucky School for the Deaf, KY</v>
      </c>
      <c r="B615" t="s">
        <v>57</v>
      </c>
      <c r="D615" s="15" t="s">
        <v>1003</v>
      </c>
      <c r="E615" s="15" t="s">
        <v>1004</v>
      </c>
      <c r="F615" s="15" t="s">
        <v>1003</v>
      </c>
      <c r="G615" s="15" t="s">
        <v>1004</v>
      </c>
      <c r="H615" s="15" t="s">
        <v>1003</v>
      </c>
      <c r="I615" s="15" t="s">
        <v>1004</v>
      </c>
      <c r="J615" s="15" t="s">
        <v>1010</v>
      </c>
      <c r="K615" s="15" t="s">
        <v>257</v>
      </c>
      <c r="L615" s="15" t="s">
        <v>63</v>
      </c>
      <c r="M615" s="15" t="s">
        <v>258</v>
      </c>
      <c r="N615" s="48"/>
    </row>
    <row r="616" spans="1:14">
      <c r="A616" t="str">
        <f t="shared" si="9"/>
        <v>Knott Co SD, KY</v>
      </c>
      <c r="B616" t="s">
        <v>57</v>
      </c>
      <c r="D616" s="15" t="s">
        <v>1011</v>
      </c>
      <c r="E616" s="15" t="s">
        <v>1012</v>
      </c>
      <c r="F616" s="15" t="s">
        <v>1011</v>
      </c>
      <c r="G616" s="15" t="s">
        <v>1012</v>
      </c>
      <c r="H616" s="15" t="s">
        <v>2937</v>
      </c>
      <c r="I616" s="15" t="s">
        <v>2938</v>
      </c>
      <c r="J616" s="15" t="s">
        <v>2939</v>
      </c>
      <c r="K616" s="15" t="s">
        <v>2940</v>
      </c>
      <c r="L616" s="15" t="s">
        <v>63</v>
      </c>
      <c r="M616" s="15" t="s">
        <v>2941</v>
      </c>
      <c r="N616" s="48" t="s">
        <v>3914</v>
      </c>
    </row>
    <row r="617" spans="1:14">
      <c r="A617" t="str">
        <f t="shared" si="9"/>
        <v>Knott Co SD, KY</v>
      </c>
      <c r="B617" t="s">
        <v>57</v>
      </c>
      <c r="D617" s="15" t="s">
        <v>1011</v>
      </c>
      <c r="E617" s="15" t="s">
        <v>1012</v>
      </c>
      <c r="F617" s="15" t="s">
        <v>1011</v>
      </c>
      <c r="G617" s="15" t="s">
        <v>1012</v>
      </c>
      <c r="H617" s="15" t="s">
        <v>2942</v>
      </c>
      <c r="I617" s="15" t="s">
        <v>2943</v>
      </c>
      <c r="J617" s="15" t="s">
        <v>2944</v>
      </c>
      <c r="K617" s="15" t="s">
        <v>2945</v>
      </c>
      <c r="L617" s="15" t="s">
        <v>63</v>
      </c>
      <c r="M617" s="15" t="s">
        <v>2946</v>
      </c>
      <c r="N617" s="48" t="s">
        <v>3915</v>
      </c>
    </row>
    <row r="618" spans="1:14">
      <c r="A618" t="str">
        <f t="shared" si="9"/>
        <v>Knott Co SD, KY</v>
      </c>
      <c r="B618" t="s">
        <v>57</v>
      </c>
      <c r="D618" s="15" t="s">
        <v>1011</v>
      </c>
      <c r="E618" s="15" t="s">
        <v>1012</v>
      </c>
      <c r="F618" s="15" t="s">
        <v>1011</v>
      </c>
      <c r="G618" s="15" t="s">
        <v>1012</v>
      </c>
      <c r="H618" s="15" t="s">
        <v>2947</v>
      </c>
      <c r="I618" s="15" t="s">
        <v>2948</v>
      </c>
      <c r="J618" s="15" t="s">
        <v>2949</v>
      </c>
      <c r="K618" s="15" t="s">
        <v>887</v>
      </c>
      <c r="L618" s="15" t="s">
        <v>63</v>
      </c>
      <c r="M618" s="15" t="s">
        <v>888</v>
      </c>
      <c r="N618" s="48" t="s">
        <v>3916</v>
      </c>
    </row>
    <row r="619" spans="1:14">
      <c r="A619" t="str">
        <f t="shared" si="9"/>
        <v>Knott Co SD, KY</v>
      </c>
      <c r="B619" t="s">
        <v>57</v>
      </c>
      <c r="D619" t="s">
        <v>1011</v>
      </c>
      <c r="E619" t="s">
        <v>1012</v>
      </c>
      <c r="F619" t="s">
        <v>1011</v>
      </c>
      <c r="G619" t="s">
        <v>1012</v>
      </c>
      <c r="H619" t="s">
        <v>2950</v>
      </c>
      <c r="I619" t="s">
        <v>2951</v>
      </c>
      <c r="J619" t="s">
        <v>2952</v>
      </c>
      <c r="K619" t="s">
        <v>2953</v>
      </c>
      <c r="L619" t="s">
        <v>63</v>
      </c>
      <c r="M619" t="s">
        <v>2954</v>
      </c>
      <c r="N619" s="48" t="e">
        <v>#N/A</v>
      </c>
    </row>
    <row r="620" spans="1:14">
      <c r="A620" t="str">
        <f t="shared" si="9"/>
        <v>Knott Co SD, KY</v>
      </c>
      <c r="B620" t="s">
        <v>57</v>
      </c>
      <c r="D620" s="15" t="s">
        <v>1011</v>
      </c>
      <c r="E620" s="15" t="s">
        <v>1012</v>
      </c>
      <c r="F620" s="15" t="s">
        <v>1011</v>
      </c>
      <c r="G620" s="15" t="s">
        <v>1012</v>
      </c>
      <c r="H620" s="15" t="s">
        <v>2955</v>
      </c>
      <c r="I620" s="15" t="s">
        <v>2956</v>
      </c>
      <c r="J620" s="15" t="s">
        <v>2957</v>
      </c>
      <c r="K620" s="15" t="s">
        <v>1018</v>
      </c>
      <c r="L620" s="15" t="s">
        <v>63</v>
      </c>
      <c r="M620" s="15" t="s">
        <v>1019</v>
      </c>
      <c r="N620" s="48" t="s">
        <v>3917</v>
      </c>
    </row>
    <row r="621" spans="1:14">
      <c r="A621" t="str">
        <f t="shared" si="9"/>
        <v>Knott Co SD, KY</v>
      </c>
      <c r="B621" t="s">
        <v>57</v>
      </c>
      <c r="D621" s="15" t="s">
        <v>1011</v>
      </c>
      <c r="E621" s="15" t="s">
        <v>1012</v>
      </c>
      <c r="F621" s="15" t="s">
        <v>1011</v>
      </c>
      <c r="G621" s="15" t="s">
        <v>1012</v>
      </c>
      <c r="H621" s="15" t="s">
        <v>2958</v>
      </c>
      <c r="I621" s="15" t="s">
        <v>2959</v>
      </c>
      <c r="J621" s="15" t="s">
        <v>2960</v>
      </c>
      <c r="K621" s="15" t="s">
        <v>2961</v>
      </c>
      <c r="L621" s="15" t="s">
        <v>63</v>
      </c>
      <c r="M621" s="15" t="s">
        <v>2962</v>
      </c>
      <c r="N621" s="48" t="e">
        <v>#N/A</v>
      </c>
    </row>
    <row r="622" spans="1:14">
      <c r="A622" t="str">
        <f t="shared" si="9"/>
        <v>Knox Co SD, KY</v>
      </c>
      <c r="B622" t="s">
        <v>57</v>
      </c>
      <c r="D622" t="s">
        <v>1020</v>
      </c>
      <c r="E622" t="s">
        <v>1021</v>
      </c>
      <c r="F622" t="s">
        <v>1020</v>
      </c>
      <c r="G622" t="s">
        <v>1021</v>
      </c>
      <c r="H622" t="s">
        <v>2963</v>
      </c>
      <c r="I622" t="s">
        <v>2083</v>
      </c>
      <c r="J622" t="s">
        <v>2964</v>
      </c>
      <c r="K622" t="s">
        <v>134</v>
      </c>
      <c r="L622" t="s">
        <v>63</v>
      </c>
      <c r="M622" t="s">
        <v>135</v>
      </c>
      <c r="N622" s="48" t="s">
        <v>3918</v>
      </c>
    </row>
    <row r="623" spans="1:14">
      <c r="A623" t="str">
        <f t="shared" si="9"/>
        <v>Knox Co SD, KY</v>
      </c>
      <c r="B623" t="s">
        <v>57</v>
      </c>
      <c r="D623" s="15" t="s">
        <v>1020</v>
      </c>
      <c r="E623" s="15" t="s">
        <v>1021</v>
      </c>
      <c r="F623" s="15" t="s">
        <v>1020</v>
      </c>
      <c r="G623" s="15" t="s">
        <v>1021</v>
      </c>
      <c r="H623" s="15" t="s">
        <v>2965</v>
      </c>
      <c r="I623" s="15" t="s">
        <v>2966</v>
      </c>
      <c r="J623" s="15" t="s">
        <v>2967</v>
      </c>
      <c r="K623" s="15" t="s">
        <v>2968</v>
      </c>
      <c r="L623" s="15" t="s">
        <v>63</v>
      </c>
      <c r="M623" s="15" t="s">
        <v>2969</v>
      </c>
      <c r="N623" s="48" t="e">
        <v>#N/A</v>
      </c>
    </row>
    <row r="624" spans="1:14">
      <c r="A624" t="str">
        <f t="shared" si="9"/>
        <v>Knox Co SD, KY</v>
      </c>
      <c r="B624" t="s">
        <v>57</v>
      </c>
      <c r="D624" s="15" t="s">
        <v>1020</v>
      </c>
      <c r="E624" s="15" t="s">
        <v>1021</v>
      </c>
      <c r="F624" s="15" t="s">
        <v>1020</v>
      </c>
      <c r="G624" s="15" t="s">
        <v>1021</v>
      </c>
      <c r="H624" s="15" t="s">
        <v>2970</v>
      </c>
      <c r="I624" s="15" t="s">
        <v>2971</v>
      </c>
      <c r="J624" s="15" t="s">
        <v>2972</v>
      </c>
      <c r="K624" s="15" t="s">
        <v>2968</v>
      </c>
      <c r="L624" s="15" t="s">
        <v>63</v>
      </c>
      <c r="M624" s="15" t="s">
        <v>2969</v>
      </c>
      <c r="N624" s="48" t="s">
        <v>3919</v>
      </c>
    </row>
    <row r="625" spans="1:14">
      <c r="A625" t="str">
        <f t="shared" si="9"/>
        <v>Knox Co SD, KY</v>
      </c>
      <c r="B625" t="s">
        <v>57</v>
      </c>
      <c r="D625" s="15" t="s">
        <v>1020</v>
      </c>
      <c r="E625" s="15" t="s">
        <v>1021</v>
      </c>
      <c r="F625" s="15" t="s">
        <v>1020</v>
      </c>
      <c r="G625" s="15" t="s">
        <v>1021</v>
      </c>
      <c r="H625" s="15" t="s">
        <v>2973</v>
      </c>
      <c r="I625" s="15" t="s">
        <v>2974</v>
      </c>
      <c r="J625" s="15" t="s">
        <v>2975</v>
      </c>
      <c r="K625" s="15" t="s">
        <v>134</v>
      </c>
      <c r="L625" s="15" t="s">
        <v>63</v>
      </c>
      <c r="M625" s="15" t="s">
        <v>135</v>
      </c>
      <c r="N625" s="48" t="s">
        <v>3920</v>
      </c>
    </row>
    <row r="626" spans="1:14">
      <c r="A626" t="str">
        <f t="shared" si="9"/>
        <v>Knox Co SD, KY</v>
      </c>
      <c r="B626" t="s">
        <v>57</v>
      </c>
      <c r="D626" t="s">
        <v>1020</v>
      </c>
      <c r="E626" t="s">
        <v>1021</v>
      </c>
      <c r="F626" t="s">
        <v>1020</v>
      </c>
      <c r="G626" t="s">
        <v>1021</v>
      </c>
      <c r="H626" t="s">
        <v>2976</v>
      </c>
      <c r="I626" t="s">
        <v>2977</v>
      </c>
      <c r="J626" t="s">
        <v>2978</v>
      </c>
      <c r="K626" t="s">
        <v>2979</v>
      </c>
      <c r="L626" t="s">
        <v>63</v>
      </c>
      <c r="M626" t="s">
        <v>2980</v>
      </c>
      <c r="N626" s="48" t="e">
        <v>#N/A</v>
      </c>
    </row>
    <row r="627" spans="1:14">
      <c r="A627" t="str">
        <f t="shared" si="9"/>
        <v>Knox Co SD, KY</v>
      </c>
      <c r="B627" t="s">
        <v>57</v>
      </c>
      <c r="D627" s="15" t="s">
        <v>1020</v>
      </c>
      <c r="E627" s="15" t="s">
        <v>1021</v>
      </c>
      <c r="F627" s="15" t="s">
        <v>1020</v>
      </c>
      <c r="G627" s="15" t="s">
        <v>1021</v>
      </c>
      <c r="H627" s="15" t="s">
        <v>2981</v>
      </c>
      <c r="I627" s="15" t="s">
        <v>2982</v>
      </c>
      <c r="J627" s="15" t="s">
        <v>2983</v>
      </c>
      <c r="K627" s="15" t="s">
        <v>134</v>
      </c>
      <c r="L627" s="15" t="s">
        <v>63</v>
      </c>
      <c r="M627" s="15" t="s">
        <v>135</v>
      </c>
      <c r="N627" s="48" t="s">
        <v>3921</v>
      </c>
    </row>
    <row r="628" spans="1:14">
      <c r="A628" t="str">
        <f t="shared" si="9"/>
        <v>Knox Co SD, KY</v>
      </c>
      <c r="B628" t="s">
        <v>57</v>
      </c>
      <c r="D628" s="15" t="s">
        <v>1020</v>
      </c>
      <c r="E628" s="15" t="s">
        <v>1021</v>
      </c>
      <c r="F628" s="15" t="s">
        <v>1020</v>
      </c>
      <c r="G628" s="15" t="s">
        <v>1021</v>
      </c>
      <c r="H628" s="15" t="s">
        <v>2984</v>
      </c>
      <c r="I628" s="15" t="s">
        <v>2985</v>
      </c>
      <c r="J628" s="15" t="s">
        <v>2986</v>
      </c>
      <c r="K628" s="15" t="s">
        <v>480</v>
      </c>
      <c r="L628" s="15" t="s">
        <v>63</v>
      </c>
      <c r="M628" s="15" t="s">
        <v>481</v>
      </c>
      <c r="N628" s="48" t="s">
        <v>3922</v>
      </c>
    </row>
    <row r="629" spans="1:14">
      <c r="A629" t="str">
        <f t="shared" si="9"/>
        <v>Larue Co SD, KY</v>
      </c>
      <c r="B629" t="s">
        <v>57</v>
      </c>
      <c r="D629" s="15" t="s">
        <v>1027</v>
      </c>
      <c r="E629" s="15" t="s">
        <v>1028</v>
      </c>
      <c r="F629" s="15" t="s">
        <v>1027</v>
      </c>
      <c r="G629" s="15" t="s">
        <v>1028</v>
      </c>
      <c r="H629" s="15" t="s">
        <v>2987</v>
      </c>
      <c r="I629" s="15" t="s">
        <v>2988</v>
      </c>
      <c r="J629" s="15" t="s">
        <v>2989</v>
      </c>
      <c r="K629" s="15" t="s">
        <v>1034</v>
      </c>
      <c r="L629" s="15" t="s">
        <v>63</v>
      </c>
      <c r="M629" s="15" t="s">
        <v>1035</v>
      </c>
      <c r="N629" s="48" t="s">
        <v>3923</v>
      </c>
    </row>
    <row r="630" spans="1:14">
      <c r="A630" t="str">
        <f t="shared" si="9"/>
        <v>Larue Co SD, KY</v>
      </c>
      <c r="B630" t="s">
        <v>57</v>
      </c>
      <c r="D630" s="15" t="s">
        <v>1027</v>
      </c>
      <c r="E630" s="15" t="s">
        <v>1028</v>
      </c>
      <c r="F630" s="15" t="s">
        <v>1027</v>
      </c>
      <c r="G630" s="15" t="s">
        <v>1028</v>
      </c>
      <c r="H630" s="15" t="s">
        <v>2990</v>
      </c>
      <c r="I630" s="15" t="s">
        <v>2991</v>
      </c>
      <c r="J630" s="15" t="s">
        <v>2992</v>
      </c>
      <c r="K630" s="15" t="s">
        <v>1034</v>
      </c>
      <c r="L630" s="15" t="s">
        <v>63</v>
      </c>
      <c r="M630" s="15" t="s">
        <v>1035</v>
      </c>
      <c r="N630" s="48" t="s">
        <v>3924</v>
      </c>
    </row>
    <row r="631" spans="1:14">
      <c r="A631" t="str">
        <f t="shared" si="9"/>
        <v>Laurel Co SD, KY</v>
      </c>
      <c r="B631" t="s">
        <v>57</v>
      </c>
      <c r="D631" t="s">
        <v>1036</v>
      </c>
      <c r="E631" t="s">
        <v>1037</v>
      </c>
      <c r="F631" t="s">
        <v>1036</v>
      </c>
      <c r="G631" t="s">
        <v>1037</v>
      </c>
      <c r="H631" t="s">
        <v>2993</v>
      </c>
      <c r="I631" t="s">
        <v>2994</v>
      </c>
      <c r="J631" t="s">
        <v>2995</v>
      </c>
      <c r="K631" t="s">
        <v>1043</v>
      </c>
      <c r="L631" t="s">
        <v>63</v>
      </c>
      <c r="M631" t="s">
        <v>1044</v>
      </c>
      <c r="N631" s="48" t="s">
        <v>3925</v>
      </c>
    </row>
    <row r="632" spans="1:14">
      <c r="A632" t="str">
        <f t="shared" si="9"/>
        <v>Laurel Co SD, KY</v>
      </c>
      <c r="B632" t="s">
        <v>57</v>
      </c>
      <c r="D632" s="15" t="s">
        <v>1036</v>
      </c>
      <c r="E632" s="15" t="s">
        <v>1037</v>
      </c>
      <c r="F632" s="15" t="s">
        <v>1036</v>
      </c>
      <c r="G632" s="15" t="s">
        <v>1037</v>
      </c>
      <c r="H632" s="15" t="s">
        <v>2996</v>
      </c>
      <c r="I632" s="15" t="s">
        <v>2997</v>
      </c>
      <c r="J632" t="s">
        <v>2998</v>
      </c>
      <c r="K632" s="15" t="s">
        <v>1043</v>
      </c>
      <c r="L632" s="15" t="s">
        <v>63</v>
      </c>
      <c r="M632" s="15" t="s">
        <v>2999</v>
      </c>
      <c r="N632" s="48" t="s">
        <v>3926</v>
      </c>
    </row>
    <row r="633" spans="1:14">
      <c r="A633" t="str">
        <f t="shared" si="9"/>
        <v>Laurel Co SD, KY</v>
      </c>
      <c r="B633" t="s">
        <v>57</v>
      </c>
      <c r="D633" t="s">
        <v>1036</v>
      </c>
      <c r="E633" t="s">
        <v>1037</v>
      </c>
      <c r="F633" t="s">
        <v>1036</v>
      </c>
      <c r="G633" t="s">
        <v>1037</v>
      </c>
      <c r="H633" t="s">
        <v>3000</v>
      </c>
      <c r="I633" t="s">
        <v>3001</v>
      </c>
      <c r="J633" t="s">
        <v>3002</v>
      </c>
      <c r="K633" t="s">
        <v>1043</v>
      </c>
      <c r="L633" t="s">
        <v>63</v>
      </c>
      <c r="M633" t="s">
        <v>1044</v>
      </c>
      <c r="N633" s="48" t="s">
        <v>3927</v>
      </c>
    </row>
    <row r="634" spans="1:14">
      <c r="A634" t="str">
        <f t="shared" si="9"/>
        <v>Laurel Co SD, KY</v>
      </c>
      <c r="B634" t="s">
        <v>57</v>
      </c>
      <c r="D634" s="15" t="s">
        <v>1036</v>
      </c>
      <c r="E634" s="15" t="s">
        <v>1037</v>
      </c>
      <c r="F634" s="15" t="s">
        <v>1036</v>
      </c>
      <c r="G634" s="15" t="s">
        <v>1037</v>
      </c>
      <c r="H634" s="15" t="s">
        <v>3003</v>
      </c>
      <c r="I634" s="15" t="s">
        <v>3004</v>
      </c>
      <c r="J634" s="15" t="s">
        <v>3005</v>
      </c>
      <c r="K634" s="15" t="s">
        <v>1043</v>
      </c>
      <c r="L634" s="15" t="s">
        <v>63</v>
      </c>
      <c r="M634" s="15" t="s">
        <v>1044</v>
      </c>
      <c r="N634" s="48" t="s">
        <v>3928</v>
      </c>
    </row>
    <row r="635" spans="1:14">
      <c r="A635" t="str">
        <f t="shared" si="9"/>
        <v>Laurel Co SD, KY</v>
      </c>
      <c r="B635" t="s">
        <v>57</v>
      </c>
      <c r="D635" t="s">
        <v>1036</v>
      </c>
      <c r="E635" t="s">
        <v>1037</v>
      </c>
      <c r="F635" t="s">
        <v>1036</v>
      </c>
      <c r="G635" t="s">
        <v>1037</v>
      </c>
      <c r="H635" t="s">
        <v>3006</v>
      </c>
      <c r="I635" t="s">
        <v>3007</v>
      </c>
      <c r="J635" t="s">
        <v>3008</v>
      </c>
      <c r="K635" t="s">
        <v>559</v>
      </c>
      <c r="L635" t="s">
        <v>63</v>
      </c>
      <c r="M635" t="s">
        <v>560</v>
      </c>
      <c r="N635" s="48" t="s">
        <v>3929</v>
      </c>
    </row>
    <row r="636" spans="1:14">
      <c r="A636" t="str">
        <f t="shared" si="9"/>
        <v>Laurel Co SD, KY</v>
      </c>
      <c r="B636" t="s">
        <v>57</v>
      </c>
      <c r="D636" s="15" t="s">
        <v>1036</v>
      </c>
      <c r="E636" s="15" t="s">
        <v>1037</v>
      </c>
      <c r="F636" s="15" t="s">
        <v>1036</v>
      </c>
      <c r="G636" s="15" t="s">
        <v>1037</v>
      </c>
      <c r="H636" s="15" t="s">
        <v>3009</v>
      </c>
      <c r="I636" s="15" t="s">
        <v>3010</v>
      </c>
      <c r="J636" s="15" t="s">
        <v>3011</v>
      </c>
      <c r="K636" s="15" t="s">
        <v>480</v>
      </c>
      <c r="L636" s="15" t="s">
        <v>63</v>
      </c>
      <c r="M636" s="15" t="s">
        <v>481</v>
      </c>
      <c r="N636" s="48" t="s">
        <v>3930</v>
      </c>
    </row>
    <row r="637" spans="1:14">
      <c r="A637" t="str">
        <f t="shared" si="9"/>
        <v>Laurel Co SD, KY</v>
      </c>
      <c r="B637" t="s">
        <v>57</v>
      </c>
      <c r="D637" t="s">
        <v>1036</v>
      </c>
      <c r="E637" t="s">
        <v>1037</v>
      </c>
      <c r="F637" t="s">
        <v>1036</v>
      </c>
      <c r="G637" t="s">
        <v>1037</v>
      </c>
      <c r="H637" t="s">
        <v>3012</v>
      </c>
      <c r="I637" t="s">
        <v>2020</v>
      </c>
      <c r="J637" t="s">
        <v>3013</v>
      </c>
      <c r="K637" t="s">
        <v>1043</v>
      </c>
      <c r="L637" t="s">
        <v>63</v>
      </c>
      <c r="M637" t="s">
        <v>1044</v>
      </c>
      <c r="N637" s="48" t="s">
        <v>3931</v>
      </c>
    </row>
    <row r="638" spans="1:14">
      <c r="A638" t="str">
        <f t="shared" si="9"/>
        <v>Laurel Co SD, KY</v>
      </c>
      <c r="B638" t="s">
        <v>57</v>
      </c>
      <c r="D638" s="15" t="s">
        <v>1036</v>
      </c>
      <c r="E638" s="15" t="s">
        <v>1037</v>
      </c>
      <c r="F638" s="15" t="s">
        <v>1036</v>
      </c>
      <c r="G638" s="15" t="s">
        <v>1037</v>
      </c>
      <c r="H638" s="15" t="s">
        <v>3014</v>
      </c>
      <c r="I638" s="15" t="s">
        <v>3015</v>
      </c>
      <c r="J638" s="15" t="s">
        <v>3016</v>
      </c>
      <c r="K638" s="15" t="s">
        <v>3017</v>
      </c>
      <c r="L638" s="15" t="s">
        <v>63</v>
      </c>
      <c r="M638" s="15" t="s">
        <v>3018</v>
      </c>
      <c r="N638" s="48" t="s">
        <v>3932</v>
      </c>
    </row>
    <row r="639" spans="1:14">
      <c r="A639" t="str">
        <f t="shared" si="9"/>
        <v>Laurel Co SD, KY</v>
      </c>
      <c r="B639" t="s">
        <v>57</v>
      </c>
      <c r="D639" t="s">
        <v>1036</v>
      </c>
      <c r="E639" t="s">
        <v>1037</v>
      </c>
      <c r="F639" t="s">
        <v>1036</v>
      </c>
      <c r="G639" t="s">
        <v>1037</v>
      </c>
      <c r="H639" t="s">
        <v>3019</v>
      </c>
      <c r="I639" t="s">
        <v>3020</v>
      </c>
      <c r="J639" t="s">
        <v>3021</v>
      </c>
      <c r="K639" t="s">
        <v>1043</v>
      </c>
      <c r="L639" t="s">
        <v>63</v>
      </c>
      <c r="M639" t="s">
        <v>1044</v>
      </c>
      <c r="N639" s="48" t="s">
        <v>3933</v>
      </c>
    </row>
    <row r="640" spans="1:14">
      <c r="A640" t="str">
        <f t="shared" si="9"/>
        <v>Laurel Co SD, KY</v>
      </c>
      <c r="B640" t="s">
        <v>57</v>
      </c>
      <c r="D640" s="15" t="s">
        <v>1036</v>
      </c>
      <c r="E640" s="15" t="s">
        <v>1037</v>
      </c>
      <c r="F640" s="15" t="s">
        <v>1036</v>
      </c>
      <c r="G640" s="15" t="s">
        <v>1037</v>
      </c>
      <c r="H640" s="15" t="s">
        <v>3022</v>
      </c>
      <c r="I640" s="15" t="s">
        <v>3023</v>
      </c>
      <c r="J640" s="15" t="s">
        <v>3024</v>
      </c>
      <c r="K640" s="15" t="s">
        <v>1043</v>
      </c>
      <c r="L640" s="15" t="s">
        <v>63</v>
      </c>
      <c r="M640" s="15" t="s">
        <v>2999</v>
      </c>
      <c r="N640" s="48" t="s">
        <v>3934</v>
      </c>
    </row>
    <row r="641" spans="1:14">
      <c r="A641" t="str">
        <f t="shared" si="9"/>
        <v>Laurel Co SD, KY</v>
      </c>
      <c r="B641" t="s">
        <v>57</v>
      </c>
      <c r="D641" s="15" t="s">
        <v>1036</v>
      </c>
      <c r="E641" s="15" t="s">
        <v>1037</v>
      </c>
      <c r="F641" s="15" t="s">
        <v>1036</v>
      </c>
      <c r="G641" s="15" t="s">
        <v>1037</v>
      </c>
      <c r="H641" s="15" t="s">
        <v>3025</v>
      </c>
      <c r="I641" s="15" t="s">
        <v>3026</v>
      </c>
      <c r="J641" s="15" t="s">
        <v>3027</v>
      </c>
      <c r="K641" s="15" t="s">
        <v>1043</v>
      </c>
      <c r="L641" s="15" t="s">
        <v>63</v>
      </c>
      <c r="M641" s="15" t="s">
        <v>2999</v>
      </c>
      <c r="N641" s="48" t="s">
        <v>3935</v>
      </c>
    </row>
    <row r="642" spans="1:14">
      <c r="A642" t="str">
        <f t="shared" ref="A642:A705" si="10">E642&amp;", KY"</f>
        <v>Lawrence Co SD, KY</v>
      </c>
      <c r="B642" t="s">
        <v>57</v>
      </c>
      <c r="D642" s="15" t="s">
        <v>1046</v>
      </c>
      <c r="E642" s="15" t="s">
        <v>1047</v>
      </c>
      <c r="F642" s="15" t="s">
        <v>1046</v>
      </c>
      <c r="G642" s="15" t="s">
        <v>1047</v>
      </c>
      <c r="H642" s="15" t="s">
        <v>3028</v>
      </c>
      <c r="I642" s="15" t="s">
        <v>3029</v>
      </c>
      <c r="J642" s="15" t="s">
        <v>3030</v>
      </c>
      <c r="K642" s="15" t="s">
        <v>3031</v>
      </c>
      <c r="L642" s="15" t="s">
        <v>63</v>
      </c>
      <c r="M642" s="15" t="s">
        <v>3032</v>
      </c>
      <c r="N642" s="48" t="s">
        <v>3936</v>
      </c>
    </row>
    <row r="643" spans="1:14">
      <c r="A643" t="str">
        <f t="shared" si="10"/>
        <v>Lawrence Co SD, KY</v>
      </c>
      <c r="B643" t="s">
        <v>57</v>
      </c>
      <c r="D643" t="s">
        <v>1046</v>
      </c>
      <c r="E643" t="s">
        <v>1047</v>
      </c>
      <c r="F643" t="s">
        <v>1046</v>
      </c>
      <c r="G643" t="s">
        <v>1047</v>
      </c>
      <c r="H643" t="s">
        <v>3033</v>
      </c>
      <c r="I643" t="s">
        <v>3034</v>
      </c>
      <c r="J643" t="s">
        <v>3035</v>
      </c>
      <c r="K643" t="s">
        <v>1052</v>
      </c>
      <c r="L643" t="s">
        <v>63</v>
      </c>
      <c r="M643" t="s">
        <v>1053</v>
      </c>
      <c r="N643" s="48" t="s">
        <v>3937</v>
      </c>
    </row>
    <row r="644" spans="1:14">
      <c r="A644" t="str">
        <f t="shared" si="10"/>
        <v>Lawrence Co SD, KY</v>
      </c>
      <c r="B644" t="s">
        <v>57</v>
      </c>
      <c r="D644" s="15" t="s">
        <v>1046</v>
      </c>
      <c r="E644" s="15" t="s">
        <v>1047</v>
      </c>
      <c r="F644" s="15" t="s">
        <v>1046</v>
      </c>
      <c r="G644" s="15" t="s">
        <v>1047</v>
      </c>
      <c r="H644" s="15" t="s">
        <v>3036</v>
      </c>
      <c r="I644" s="15" t="s">
        <v>3037</v>
      </c>
      <c r="J644" s="15" t="s">
        <v>3038</v>
      </c>
      <c r="K644" s="15" t="s">
        <v>1052</v>
      </c>
      <c r="L644" s="15" t="s">
        <v>63</v>
      </c>
      <c r="M644" s="15" t="s">
        <v>1053</v>
      </c>
      <c r="N644" s="48" t="s">
        <v>3938</v>
      </c>
    </row>
    <row r="645" spans="1:14">
      <c r="A645" t="str">
        <f t="shared" si="10"/>
        <v>Lee Co SD, KY</v>
      </c>
      <c r="B645" t="s">
        <v>57</v>
      </c>
      <c r="D645" s="15" t="s">
        <v>1055</v>
      </c>
      <c r="E645" s="15" t="s">
        <v>1056</v>
      </c>
      <c r="F645" s="15" t="s">
        <v>1055</v>
      </c>
      <c r="G645" s="15" t="s">
        <v>1056</v>
      </c>
      <c r="H645" s="15" t="s">
        <v>3039</v>
      </c>
      <c r="I645" s="15" t="s">
        <v>3040</v>
      </c>
      <c r="J645" s="15" t="s">
        <v>3041</v>
      </c>
      <c r="K645" s="15" t="s">
        <v>1062</v>
      </c>
      <c r="L645" s="15" t="s">
        <v>63</v>
      </c>
      <c r="M645" s="15" t="s">
        <v>1063</v>
      </c>
      <c r="N645" s="48" t="s">
        <v>3939</v>
      </c>
    </row>
    <row r="646" spans="1:14">
      <c r="A646" t="str">
        <f t="shared" si="10"/>
        <v>Leslie Co SD, KY</v>
      </c>
      <c r="B646" t="s">
        <v>57</v>
      </c>
      <c r="D646" s="15" t="s">
        <v>1064</v>
      </c>
      <c r="E646" s="15" t="s">
        <v>1065</v>
      </c>
      <c r="F646" s="15" t="s">
        <v>1064</v>
      </c>
      <c r="G646" s="15" t="s">
        <v>1065</v>
      </c>
      <c r="H646" s="15" t="s">
        <v>3042</v>
      </c>
      <c r="I646" s="15" t="s">
        <v>3043</v>
      </c>
      <c r="J646" s="15" t="s">
        <v>3044</v>
      </c>
      <c r="K646" s="15" t="s">
        <v>3045</v>
      </c>
      <c r="L646" s="15" t="s">
        <v>63</v>
      </c>
      <c r="M646" s="15" t="s">
        <v>3046</v>
      </c>
      <c r="N646" s="48" t="e">
        <v>#N/A</v>
      </c>
    </row>
    <row r="647" spans="1:14">
      <c r="A647" t="str">
        <f t="shared" si="10"/>
        <v>Leslie Co SD, KY</v>
      </c>
      <c r="B647" t="s">
        <v>57</v>
      </c>
      <c r="D647" s="15" t="s">
        <v>1064</v>
      </c>
      <c r="E647" s="15" t="s">
        <v>1065</v>
      </c>
      <c r="F647" s="15" t="s">
        <v>1064</v>
      </c>
      <c r="G647" s="15" t="s">
        <v>1065</v>
      </c>
      <c r="H647" s="15" t="s">
        <v>3047</v>
      </c>
      <c r="I647" s="15" t="s">
        <v>3048</v>
      </c>
      <c r="J647" t="s">
        <v>3049</v>
      </c>
      <c r="K647" s="15" t="s">
        <v>1071</v>
      </c>
      <c r="L647" s="15" t="s">
        <v>63</v>
      </c>
      <c r="M647" s="15" t="s">
        <v>1072</v>
      </c>
      <c r="N647" s="48" t="e">
        <v>#N/A</v>
      </c>
    </row>
    <row r="648" spans="1:14">
      <c r="A648" t="str">
        <f t="shared" si="10"/>
        <v>Leslie Co SD, KY</v>
      </c>
      <c r="B648" t="s">
        <v>57</v>
      </c>
      <c r="D648" s="15" t="s">
        <v>1064</v>
      </c>
      <c r="E648" s="15" t="s">
        <v>1065</v>
      </c>
      <c r="F648" s="15" t="s">
        <v>1064</v>
      </c>
      <c r="G648" s="15" t="s">
        <v>1065</v>
      </c>
      <c r="H648" s="15" t="s">
        <v>3050</v>
      </c>
      <c r="I648" s="15" t="s">
        <v>3051</v>
      </c>
      <c r="J648" s="15" t="s">
        <v>3052</v>
      </c>
      <c r="K648" s="15" t="s">
        <v>3053</v>
      </c>
      <c r="L648" s="15" t="s">
        <v>63</v>
      </c>
      <c r="M648" s="15" t="s">
        <v>3054</v>
      </c>
      <c r="N648" s="48" t="s">
        <v>3940</v>
      </c>
    </row>
    <row r="649" spans="1:14">
      <c r="A649" t="str">
        <f t="shared" si="10"/>
        <v>Leslie Co SD, KY</v>
      </c>
      <c r="B649" t="s">
        <v>57</v>
      </c>
      <c r="D649" t="s">
        <v>1064</v>
      </c>
      <c r="E649" t="s">
        <v>1065</v>
      </c>
      <c r="F649" t="s">
        <v>1064</v>
      </c>
      <c r="G649" t="s">
        <v>1065</v>
      </c>
      <c r="H649" t="s">
        <v>3055</v>
      </c>
      <c r="I649" t="s">
        <v>3056</v>
      </c>
      <c r="J649" t="s">
        <v>3057</v>
      </c>
      <c r="K649" t="s">
        <v>3058</v>
      </c>
      <c r="L649" t="s">
        <v>63</v>
      </c>
      <c r="M649" t="s">
        <v>3059</v>
      </c>
      <c r="N649" s="48" t="e">
        <v>#N/A</v>
      </c>
    </row>
    <row r="650" spans="1:14">
      <c r="A650" t="str">
        <f t="shared" si="10"/>
        <v>Letcher County Public Schools, KY</v>
      </c>
      <c r="B650" t="s">
        <v>57</v>
      </c>
      <c r="D650" s="15" t="s">
        <v>1073</v>
      </c>
      <c r="E650" s="15" t="s">
        <v>1074</v>
      </c>
      <c r="F650" s="15" t="s">
        <v>1073</v>
      </c>
      <c r="G650" s="15" t="s">
        <v>1074</v>
      </c>
      <c r="H650" s="15" t="s">
        <v>3060</v>
      </c>
      <c r="I650" s="15" t="s">
        <v>3061</v>
      </c>
      <c r="J650" s="15" t="s">
        <v>3062</v>
      </c>
      <c r="K650" s="15" t="s">
        <v>3063</v>
      </c>
      <c r="L650" s="15" t="s">
        <v>63</v>
      </c>
      <c r="M650" s="15" t="s">
        <v>3064</v>
      </c>
      <c r="N650" s="48" t="s">
        <v>3941</v>
      </c>
    </row>
    <row r="651" spans="1:14">
      <c r="A651" t="str">
        <f t="shared" si="10"/>
        <v>Letcher County Public Schools, KY</v>
      </c>
      <c r="B651" t="s">
        <v>57</v>
      </c>
      <c r="D651" s="15" t="s">
        <v>1073</v>
      </c>
      <c r="E651" s="15" t="s">
        <v>1074</v>
      </c>
      <c r="F651" s="15" t="s">
        <v>1073</v>
      </c>
      <c r="G651" s="15" t="s">
        <v>1074</v>
      </c>
      <c r="H651" s="15" t="s">
        <v>3065</v>
      </c>
      <c r="I651" s="15" t="s">
        <v>3066</v>
      </c>
      <c r="J651" s="15" t="s">
        <v>3067</v>
      </c>
      <c r="K651" s="15" t="s">
        <v>1080</v>
      </c>
      <c r="L651" s="15" t="s">
        <v>63</v>
      </c>
      <c r="M651" s="15" t="s">
        <v>1081</v>
      </c>
      <c r="N651" s="48" t="s">
        <v>3942</v>
      </c>
    </row>
    <row r="652" spans="1:14">
      <c r="A652" t="str">
        <f t="shared" si="10"/>
        <v>Letcher County Public Schools, KY</v>
      </c>
      <c r="B652" t="s">
        <v>57</v>
      </c>
      <c r="D652" s="15" t="s">
        <v>1073</v>
      </c>
      <c r="E652" s="15" t="s">
        <v>1074</v>
      </c>
      <c r="F652" s="15" t="s">
        <v>1073</v>
      </c>
      <c r="G652" s="15" t="s">
        <v>1074</v>
      </c>
      <c r="H652" s="15" t="s">
        <v>3068</v>
      </c>
      <c r="I652" s="15" t="s">
        <v>3069</v>
      </c>
      <c r="J652" s="15" t="s">
        <v>3070</v>
      </c>
      <c r="K652" s="15" t="s">
        <v>3071</v>
      </c>
      <c r="L652" s="15" t="s">
        <v>63</v>
      </c>
      <c r="M652" s="15" t="s">
        <v>3072</v>
      </c>
      <c r="N652" s="48" t="s">
        <v>3943</v>
      </c>
    </row>
    <row r="653" spans="1:14">
      <c r="A653" t="str">
        <f t="shared" si="10"/>
        <v>Letcher County Public Schools, KY</v>
      </c>
      <c r="B653" t="s">
        <v>57</v>
      </c>
      <c r="D653" s="15" t="s">
        <v>1073</v>
      </c>
      <c r="E653" s="15" t="s">
        <v>1074</v>
      </c>
      <c r="F653" s="15" t="s">
        <v>1073</v>
      </c>
      <c r="G653" s="15" t="s">
        <v>1074</v>
      </c>
      <c r="H653" s="15" t="s">
        <v>3073</v>
      </c>
      <c r="I653" s="15" t="s">
        <v>3074</v>
      </c>
      <c r="J653" s="15" t="s">
        <v>3075</v>
      </c>
      <c r="K653" s="15" t="s">
        <v>1080</v>
      </c>
      <c r="L653" s="15" t="s">
        <v>63</v>
      </c>
      <c r="M653" s="15" t="s">
        <v>1081</v>
      </c>
      <c r="N653" s="48" t="s">
        <v>3944</v>
      </c>
    </row>
    <row r="654" spans="1:14">
      <c r="A654" t="str">
        <f t="shared" si="10"/>
        <v>Letcher County Public Schools, KY</v>
      </c>
      <c r="B654" t="s">
        <v>57</v>
      </c>
      <c r="D654" t="s">
        <v>1073</v>
      </c>
      <c r="E654" t="s">
        <v>1074</v>
      </c>
      <c r="F654" t="s">
        <v>1073</v>
      </c>
      <c r="G654" t="s">
        <v>1074</v>
      </c>
      <c r="H654" t="s">
        <v>3076</v>
      </c>
      <c r="I654" t="s">
        <v>3077</v>
      </c>
      <c r="J654" t="s">
        <v>3078</v>
      </c>
      <c r="K654" t="s">
        <v>1080</v>
      </c>
      <c r="L654" t="s">
        <v>63</v>
      </c>
      <c r="M654" t="s">
        <v>1081</v>
      </c>
      <c r="N654" s="48" t="s">
        <v>3945</v>
      </c>
    </row>
    <row r="655" spans="1:14">
      <c r="A655" t="str">
        <f t="shared" si="10"/>
        <v>Lewis Co SD, KY</v>
      </c>
      <c r="B655" t="s">
        <v>57</v>
      </c>
      <c r="D655" s="15" t="s">
        <v>1082</v>
      </c>
      <c r="E655" s="15" t="s">
        <v>1083</v>
      </c>
      <c r="F655" s="15" t="s">
        <v>1082</v>
      </c>
      <c r="G655" s="15" t="s">
        <v>1083</v>
      </c>
      <c r="H655" s="15" t="s">
        <v>3079</v>
      </c>
      <c r="I655" s="15" t="s">
        <v>3080</v>
      </c>
      <c r="J655" s="15" t="s">
        <v>3081</v>
      </c>
      <c r="K655" s="15" t="s">
        <v>3082</v>
      </c>
      <c r="L655" s="15" t="s">
        <v>63</v>
      </c>
      <c r="M655" s="15" t="s">
        <v>3083</v>
      </c>
      <c r="N655" s="48" t="e">
        <v>#N/A</v>
      </c>
    </row>
    <row r="656" spans="1:14">
      <c r="A656" t="str">
        <f t="shared" si="10"/>
        <v>Lewis Co SD, KY</v>
      </c>
      <c r="B656" t="s">
        <v>57</v>
      </c>
      <c r="D656" s="15" t="s">
        <v>1082</v>
      </c>
      <c r="E656" s="15" t="s">
        <v>1083</v>
      </c>
      <c r="F656" s="15" t="s">
        <v>1082</v>
      </c>
      <c r="G656" s="15" t="s">
        <v>1083</v>
      </c>
      <c r="H656" s="15" t="s">
        <v>3084</v>
      </c>
      <c r="I656" s="15" t="s">
        <v>3085</v>
      </c>
      <c r="J656" s="15" t="s">
        <v>3086</v>
      </c>
      <c r="K656" s="15" t="s">
        <v>1090</v>
      </c>
      <c r="L656" s="15" t="s">
        <v>63</v>
      </c>
      <c r="M656" s="15" t="s">
        <v>1091</v>
      </c>
      <c r="N656" s="48" t="s">
        <v>3946</v>
      </c>
    </row>
    <row r="657" spans="1:14">
      <c r="A657" t="str">
        <f t="shared" si="10"/>
        <v>Lewis Co SD, KY</v>
      </c>
      <c r="B657" t="s">
        <v>57</v>
      </c>
      <c r="D657" s="15" t="s">
        <v>1082</v>
      </c>
      <c r="E657" s="15" t="s">
        <v>1083</v>
      </c>
      <c r="F657" s="15" t="s">
        <v>1082</v>
      </c>
      <c r="G657" s="15" t="s">
        <v>1083</v>
      </c>
      <c r="H657" s="15" t="s">
        <v>3087</v>
      </c>
      <c r="I657" s="15" t="s">
        <v>3088</v>
      </c>
      <c r="J657" s="15" t="s">
        <v>3089</v>
      </c>
      <c r="K657" s="15" t="s">
        <v>1090</v>
      </c>
      <c r="L657" s="15" t="s">
        <v>63</v>
      </c>
      <c r="M657" s="15" t="s">
        <v>1091</v>
      </c>
      <c r="N657" s="48" t="s">
        <v>3947</v>
      </c>
    </row>
    <row r="658" spans="1:14">
      <c r="A658" t="str">
        <f t="shared" si="10"/>
        <v>Lewis Co SD, KY</v>
      </c>
      <c r="B658" t="s">
        <v>57</v>
      </c>
      <c r="D658" s="15" t="s">
        <v>1082</v>
      </c>
      <c r="E658" s="15" t="s">
        <v>1083</v>
      </c>
      <c r="F658" s="15" t="s">
        <v>1082</v>
      </c>
      <c r="G658" s="15" t="s">
        <v>1083</v>
      </c>
      <c r="H658" s="15" t="s">
        <v>3090</v>
      </c>
      <c r="I658" s="15" t="s">
        <v>3091</v>
      </c>
      <c r="J658" s="15" t="s">
        <v>3092</v>
      </c>
      <c r="K658" s="15" t="s">
        <v>3093</v>
      </c>
      <c r="L658" s="15" t="s">
        <v>63</v>
      </c>
      <c r="M658" s="15" t="s">
        <v>3094</v>
      </c>
      <c r="N658" s="48" t="s">
        <v>3948</v>
      </c>
    </row>
    <row r="659" spans="1:14">
      <c r="A659" t="str">
        <f t="shared" si="10"/>
        <v>Lincoln Co SD, KY</v>
      </c>
      <c r="B659" t="s">
        <v>57</v>
      </c>
      <c r="D659" s="15" t="s">
        <v>1092</v>
      </c>
      <c r="E659" s="15" t="s">
        <v>1093</v>
      </c>
      <c r="F659" s="15" t="s">
        <v>1092</v>
      </c>
      <c r="G659" s="15" t="s">
        <v>1093</v>
      </c>
      <c r="H659" s="15" t="s">
        <v>3095</v>
      </c>
      <c r="I659" s="15" t="s">
        <v>3096</v>
      </c>
      <c r="J659" s="15" t="s">
        <v>3097</v>
      </c>
      <c r="K659" s="15" t="s">
        <v>3098</v>
      </c>
      <c r="L659" s="15" t="s">
        <v>63</v>
      </c>
      <c r="M659" s="15" t="s">
        <v>3099</v>
      </c>
      <c r="N659" s="48" t="s">
        <v>3949</v>
      </c>
    </row>
    <row r="660" spans="1:14">
      <c r="A660" t="str">
        <f t="shared" si="10"/>
        <v>Lincoln Co SD, KY</v>
      </c>
      <c r="B660" t="s">
        <v>57</v>
      </c>
      <c r="D660" t="s">
        <v>1092</v>
      </c>
      <c r="E660" t="s">
        <v>1093</v>
      </c>
      <c r="F660" t="s">
        <v>1092</v>
      </c>
      <c r="G660" t="s">
        <v>1093</v>
      </c>
      <c r="H660" t="s">
        <v>3100</v>
      </c>
      <c r="I660" t="s">
        <v>1498</v>
      </c>
      <c r="J660" t="s">
        <v>3101</v>
      </c>
      <c r="K660" t="s">
        <v>3102</v>
      </c>
      <c r="L660" t="s">
        <v>63</v>
      </c>
      <c r="M660" t="s">
        <v>3103</v>
      </c>
      <c r="N660" s="48" t="s">
        <v>3950</v>
      </c>
    </row>
    <row r="661" spans="1:14">
      <c r="A661" t="str">
        <f t="shared" si="10"/>
        <v>Lincoln Co SD, KY</v>
      </c>
      <c r="B661" t="s">
        <v>57</v>
      </c>
      <c r="D661" s="15" t="s">
        <v>1092</v>
      </c>
      <c r="E661" s="15" t="s">
        <v>1093</v>
      </c>
      <c r="F661" s="15" t="s">
        <v>1092</v>
      </c>
      <c r="G661" s="15" t="s">
        <v>1093</v>
      </c>
      <c r="H661" s="15" t="s">
        <v>3104</v>
      </c>
      <c r="I661" s="15" t="s">
        <v>3105</v>
      </c>
      <c r="J661" s="15" t="s">
        <v>3106</v>
      </c>
      <c r="K661" s="15" t="s">
        <v>3107</v>
      </c>
      <c r="L661" s="15" t="s">
        <v>63</v>
      </c>
      <c r="M661" s="15" t="s">
        <v>3108</v>
      </c>
      <c r="N661" s="49" t="s">
        <v>3951</v>
      </c>
    </row>
    <row r="662" spans="1:14">
      <c r="A662" t="str">
        <f t="shared" si="10"/>
        <v>Lincoln Co SD, KY</v>
      </c>
      <c r="B662" t="s">
        <v>57</v>
      </c>
      <c r="D662" t="s">
        <v>1092</v>
      </c>
      <c r="E662" t="s">
        <v>1093</v>
      </c>
      <c r="F662" t="s">
        <v>1092</v>
      </c>
      <c r="G662" t="s">
        <v>1093</v>
      </c>
      <c r="H662" t="s">
        <v>3109</v>
      </c>
      <c r="I662" t="s">
        <v>3110</v>
      </c>
      <c r="J662" t="s">
        <v>3111</v>
      </c>
      <c r="K662" t="s">
        <v>1099</v>
      </c>
      <c r="L662" t="s">
        <v>63</v>
      </c>
      <c r="M662" t="s">
        <v>1100</v>
      </c>
      <c r="N662" s="49" t="s">
        <v>3952</v>
      </c>
    </row>
    <row r="663" spans="1:14">
      <c r="A663" t="str">
        <f t="shared" si="10"/>
        <v>Lincoln Co SD, KY</v>
      </c>
      <c r="B663" t="s">
        <v>57</v>
      </c>
      <c r="D663" s="15" t="s">
        <v>1092</v>
      </c>
      <c r="E663" s="15" t="s">
        <v>1093</v>
      </c>
      <c r="F663" s="15" t="s">
        <v>1092</v>
      </c>
      <c r="G663" s="15" t="s">
        <v>1093</v>
      </c>
      <c r="H663" s="15" t="s">
        <v>3112</v>
      </c>
      <c r="I663" s="15" t="s">
        <v>3113</v>
      </c>
      <c r="J663" s="15" t="s">
        <v>3114</v>
      </c>
      <c r="K663" s="15" t="s">
        <v>3102</v>
      </c>
      <c r="L663" s="15" t="s">
        <v>63</v>
      </c>
      <c r="M663" s="15" t="s">
        <v>3103</v>
      </c>
      <c r="N663" s="48" t="s">
        <v>3953</v>
      </c>
    </row>
    <row r="664" spans="1:14">
      <c r="A664" t="str">
        <f t="shared" si="10"/>
        <v>Livingston Co SD, KY</v>
      </c>
      <c r="B664" t="s">
        <v>57</v>
      </c>
      <c r="D664" s="15" t="s">
        <v>1102</v>
      </c>
      <c r="E664" s="15" t="s">
        <v>1103</v>
      </c>
      <c r="F664" s="15" t="s">
        <v>1102</v>
      </c>
      <c r="G664" s="15" t="s">
        <v>1103</v>
      </c>
      <c r="H664" s="15" t="s">
        <v>3115</v>
      </c>
      <c r="I664" s="15" t="s">
        <v>3116</v>
      </c>
      <c r="J664" s="15" t="s">
        <v>3117</v>
      </c>
      <c r="K664" s="15" t="s">
        <v>1111</v>
      </c>
      <c r="L664" s="15" t="s">
        <v>63</v>
      </c>
      <c r="M664" s="15" t="s">
        <v>1112</v>
      </c>
      <c r="N664" s="48" t="s">
        <v>3954</v>
      </c>
    </row>
    <row r="665" spans="1:14">
      <c r="A665" t="str">
        <f t="shared" si="10"/>
        <v>Livingston Co SD, KY</v>
      </c>
      <c r="B665" t="s">
        <v>57</v>
      </c>
      <c r="D665" s="15" t="s">
        <v>1102</v>
      </c>
      <c r="E665" s="15" t="s">
        <v>1103</v>
      </c>
      <c r="F665" s="15" t="s">
        <v>1102</v>
      </c>
      <c r="G665" s="15" t="s">
        <v>1103</v>
      </c>
      <c r="H665" s="15" t="s">
        <v>3118</v>
      </c>
      <c r="I665" s="15" t="s">
        <v>3119</v>
      </c>
      <c r="J665" s="15" t="s">
        <v>3120</v>
      </c>
      <c r="K665" s="15" t="s">
        <v>3121</v>
      </c>
      <c r="L665" s="15" t="s">
        <v>63</v>
      </c>
      <c r="M665" s="15" t="s">
        <v>3122</v>
      </c>
      <c r="N665" s="48" t="s">
        <v>3955</v>
      </c>
    </row>
    <row r="666" spans="1:14">
      <c r="A666" t="str">
        <f t="shared" si="10"/>
        <v>Logan Co SD, KY</v>
      </c>
      <c r="B666" t="s">
        <v>57</v>
      </c>
      <c r="D666" s="15" t="s">
        <v>1114</v>
      </c>
      <c r="E666" s="15" t="s">
        <v>1115</v>
      </c>
      <c r="F666" s="15" t="s">
        <v>1114</v>
      </c>
      <c r="G666" s="15" t="s">
        <v>1115</v>
      </c>
      <c r="H666" s="15" t="s">
        <v>3123</v>
      </c>
      <c r="I666" s="15" t="s">
        <v>3124</v>
      </c>
      <c r="J666" s="15" t="s">
        <v>3125</v>
      </c>
      <c r="K666" s="15" t="s">
        <v>3126</v>
      </c>
      <c r="L666" s="15" t="s">
        <v>63</v>
      </c>
      <c r="M666" s="15" t="s">
        <v>3127</v>
      </c>
      <c r="N666" s="48" t="s">
        <v>3956</v>
      </c>
    </row>
    <row r="667" spans="1:14">
      <c r="A667" t="str">
        <f t="shared" si="10"/>
        <v>Logan Co SD, KY</v>
      </c>
      <c r="B667" t="s">
        <v>57</v>
      </c>
      <c r="D667" s="15" t="s">
        <v>1114</v>
      </c>
      <c r="E667" s="15" t="s">
        <v>1115</v>
      </c>
      <c r="F667" s="15" t="s">
        <v>1114</v>
      </c>
      <c r="G667" s="15" t="s">
        <v>1115</v>
      </c>
      <c r="H667" s="15" t="s">
        <v>3128</v>
      </c>
      <c r="I667" s="15" t="s">
        <v>3129</v>
      </c>
      <c r="J667" s="15" t="s">
        <v>3130</v>
      </c>
      <c r="K667" s="15" t="s">
        <v>3131</v>
      </c>
      <c r="L667" s="15" t="s">
        <v>63</v>
      </c>
      <c r="M667" s="15" t="s">
        <v>3132</v>
      </c>
      <c r="N667" s="48" t="s">
        <v>3957</v>
      </c>
    </row>
    <row r="668" spans="1:14">
      <c r="A668" t="str">
        <f t="shared" si="10"/>
        <v>Logan Co SD, KY</v>
      </c>
      <c r="B668" t="s">
        <v>57</v>
      </c>
      <c r="D668" s="15" t="s">
        <v>1114</v>
      </c>
      <c r="E668" s="15" t="s">
        <v>1115</v>
      </c>
      <c r="F668" s="15" t="s">
        <v>1114</v>
      </c>
      <c r="G668" s="15" t="s">
        <v>1115</v>
      </c>
      <c r="H668" s="15" t="s">
        <v>3133</v>
      </c>
      <c r="I668" s="15" t="s">
        <v>3134</v>
      </c>
      <c r="J668" s="15" t="s">
        <v>3135</v>
      </c>
      <c r="K668" s="15" t="s">
        <v>1121</v>
      </c>
      <c r="L668" s="15" t="s">
        <v>63</v>
      </c>
      <c r="M668" s="15" t="s">
        <v>1122</v>
      </c>
      <c r="N668" s="48" t="s">
        <v>3958</v>
      </c>
    </row>
    <row r="669" spans="1:14">
      <c r="A669" t="str">
        <f t="shared" si="10"/>
        <v>Logan Co SD, KY</v>
      </c>
      <c r="B669" t="s">
        <v>57</v>
      </c>
      <c r="D669" t="s">
        <v>1114</v>
      </c>
      <c r="E669" t="s">
        <v>1115</v>
      </c>
      <c r="F669" t="s">
        <v>1114</v>
      </c>
      <c r="G669" t="s">
        <v>1115</v>
      </c>
      <c r="H669" t="s">
        <v>3136</v>
      </c>
      <c r="I669" t="s">
        <v>3137</v>
      </c>
      <c r="J669" t="s">
        <v>1120</v>
      </c>
      <c r="K669" t="s">
        <v>1121</v>
      </c>
      <c r="L669" t="s">
        <v>63</v>
      </c>
      <c r="M669" t="s">
        <v>1122</v>
      </c>
      <c r="N669" s="48" t="s">
        <v>3959</v>
      </c>
    </row>
    <row r="670" spans="1:14">
      <c r="A670" t="str">
        <f t="shared" si="10"/>
        <v>Logan Co SD, KY</v>
      </c>
      <c r="B670" t="s">
        <v>57</v>
      </c>
      <c r="D670" s="15" t="s">
        <v>1114</v>
      </c>
      <c r="E670" s="15" t="s">
        <v>1115</v>
      </c>
      <c r="F670" s="15" t="s">
        <v>1114</v>
      </c>
      <c r="G670" s="15" t="s">
        <v>1115</v>
      </c>
      <c r="H670" s="15" t="s">
        <v>3138</v>
      </c>
      <c r="I670" s="15" t="s">
        <v>3139</v>
      </c>
      <c r="J670" s="15" t="s">
        <v>3140</v>
      </c>
      <c r="K670" s="15" t="s">
        <v>3141</v>
      </c>
      <c r="L670" s="15" t="s">
        <v>63</v>
      </c>
      <c r="M670" s="15" t="s">
        <v>3142</v>
      </c>
      <c r="N670" s="48" t="s">
        <v>3960</v>
      </c>
    </row>
    <row r="671" spans="1:14">
      <c r="A671" t="str">
        <f t="shared" si="10"/>
        <v>Logan Co SD, KY</v>
      </c>
      <c r="B671" t="s">
        <v>57</v>
      </c>
      <c r="D671" t="s">
        <v>1114</v>
      </c>
      <c r="E671" t="s">
        <v>1115</v>
      </c>
      <c r="F671" t="s">
        <v>1114</v>
      </c>
      <c r="G671" t="s">
        <v>1115</v>
      </c>
      <c r="H671" t="s">
        <v>3143</v>
      </c>
      <c r="I671" t="s">
        <v>3144</v>
      </c>
      <c r="J671" t="s">
        <v>3145</v>
      </c>
      <c r="K671" t="s">
        <v>3146</v>
      </c>
      <c r="L671" t="s">
        <v>63</v>
      </c>
      <c r="M671" t="s">
        <v>3147</v>
      </c>
      <c r="N671" s="48" t="s">
        <v>3961</v>
      </c>
    </row>
    <row r="672" spans="1:14">
      <c r="A672" t="str">
        <f t="shared" si="10"/>
        <v>Ludlow ISD, KY</v>
      </c>
      <c r="B672" t="s">
        <v>57</v>
      </c>
      <c r="D672" s="15" t="s">
        <v>1123</v>
      </c>
      <c r="E672" s="15" t="s">
        <v>1124</v>
      </c>
      <c r="F672" s="15" t="s">
        <v>1123</v>
      </c>
      <c r="G672" s="15" t="s">
        <v>1124</v>
      </c>
      <c r="H672" s="15" t="s">
        <v>3148</v>
      </c>
      <c r="I672" s="15" t="s">
        <v>3149</v>
      </c>
      <c r="J672" s="15" t="s">
        <v>3150</v>
      </c>
      <c r="K672" s="15" t="s">
        <v>1130</v>
      </c>
      <c r="L672" s="15" t="s">
        <v>63</v>
      </c>
      <c r="M672" s="15" t="s">
        <v>1131</v>
      </c>
      <c r="N672" s="48" t="s">
        <v>3962</v>
      </c>
    </row>
    <row r="673" spans="1:14">
      <c r="A673" t="str">
        <f t="shared" si="10"/>
        <v>Lyon County Schools, KY</v>
      </c>
      <c r="B673" t="s">
        <v>57</v>
      </c>
      <c r="D673" s="15" t="s">
        <v>1133</v>
      </c>
      <c r="E673" s="15" t="s">
        <v>1134</v>
      </c>
      <c r="F673" s="15" t="s">
        <v>1133</v>
      </c>
      <c r="G673" s="15" t="s">
        <v>1134</v>
      </c>
      <c r="H673" s="15" t="s">
        <v>3151</v>
      </c>
      <c r="I673" s="15" t="s">
        <v>3152</v>
      </c>
      <c r="J673" s="15" t="s">
        <v>3153</v>
      </c>
      <c r="K673" s="15" t="s">
        <v>1140</v>
      </c>
      <c r="L673" s="15" t="s">
        <v>63</v>
      </c>
      <c r="M673" s="15" t="s">
        <v>1141</v>
      </c>
      <c r="N673" s="48" t="s">
        <v>3963</v>
      </c>
    </row>
    <row r="674" spans="1:14">
      <c r="A674" t="str">
        <f t="shared" si="10"/>
        <v>Madison Co SD, KY</v>
      </c>
      <c r="B674" t="s">
        <v>57</v>
      </c>
      <c r="D674" s="15" t="s">
        <v>1143</v>
      </c>
      <c r="E674" s="15" t="s">
        <v>1144</v>
      </c>
      <c r="F674" s="15" t="s">
        <v>1143</v>
      </c>
      <c r="G674" s="15" t="s">
        <v>1144</v>
      </c>
      <c r="H674" s="15" t="s">
        <v>3154</v>
      </c>
      <c r="I674" s="15" t="s">
        <v>3155</v>
      </c>
      <c r="J674" s="15" t="s">
        <v>3156</v>
      </c>
      <c r="K674" s="15" t="s">
        <v>1150</v>
      </c>
      <c r="L674" s="15" t="s">
        <v>63</v>
      </c>
      <c r="M674" s="15" t="s">
        <v>1151</v>
      </c>
      <c r="N674" s="48" t="s">
        <v>3964</v>
      </c>
    </row>
    <row r="675" spans="1:14">
      <c r="A675" t="str">
        <f t="shared" si="10"/>
        <v>Madison Co SD, KY</v>
      </c>
      <c r="B675" t="s">
        <v>57</v>
      </c>
      <c r="D675" s="15" t="s">
        <v>1143</v>
      </c>
      <c r="E675" s="15" t="s">
        <v>1144</v>
      </c>
      <c r="F675" s="15" t="s">
        <v>1143</v>
      </c>
      <c r="G675" s="15" t="s">
        <v>1144</v>
      </c>
      <c r="H675" s="15" t="s">
        <v>3157</v>
      </c>
      <c r="I675" s="15" t="s">
        <v>3158</v>
      </c>
      <c r="J675" s="15" t="s">
        <v>3159</v>
      </c>
      <c r="K675" s="15" t="s">
        <v>206</v>
      </c>
      <c r="L675" s="15" t="s">
        <v>63</v>
      </c>
      <c r="M675" s="15" t="s">
        <v>207</v>
      </c>
      <c r="N675" s="48" t="s">
        <v>3965</v>
      </c>
    </row>
    <row r="676" spans="1:14">
      <c r="A676" t="str">
        <f t="shared" si="10"/>
        <v>Madison Co SD, KY</v>
      </c>
      <c r="B676" t="s">
        <v>57</v>
      </c>
      <c r="D676" s="15" t="s">
        <v>1143</v>
      </c>
      <c r="E676" s="15" t="s">
        <v>1144</v>
      </c>
      <c r="F676" s="15" t="s">
        <v>1143</v>
      </c>
      <c r="G676" s="15" t="s">
        <v>1144</v>
      </c>
      <c r="H676" s="15" t="s">
        <v>3160</v>
      </c>
      <c r="I676" s="15" t="s">
        <v>3161</v>
      </c>
      <c r="J676" s="15" t="s">
        <v>3162</v>
      </c>
      <c r="K676" s="15" t="s">
        <v>1150</v>
      </c>
      <c r="L676" s="15" t="s">
        <v>63</v>
      </c>
      <c r="M676" s="15" t="s">
        <v>1151</v>
      </c>
      <c r="N676" s="48" t="s">
        <v>3966</v>
      </c>
    </row>
    <row r="677" spans="1:14">
      <c r="A677" t="str">
        <f t="shared" si="10"/>
        <v>Madison Co SD, KY</v>
      </c>
      <c r="B677" t="s">
        <v>57</v>
      </c>
      <c r="D677" s="15" t="s">
        <v>1143</v>
      </c>
      <c r="E677" s="15" t="s">
        <v>1144</v>
      </c>
      <c r="F677" s="15" t="s">
        <v>1143</v>
      </c>
      <c r="G677" s="15" t="s">
        <v>1144</v>
      </c>
      <c r="H677" s="15" t="s">
        <v>3163</v>
      </c>
      <c r="I677" s="15" t="s">
        <v>3164</v>
      </c>
      <c r="J677" s="15" t="s">
        <v>1149</v>
      </c>
      <c r="K677" s="15" t="s">
        <v>1150</v>
      </c>
      <c r="L677" s="15" t="s">
        <v>63</v>
      </c>
      <c r="M677" s="15" t="s">
        <v>1151</v>
      </c>
      <c r="N677" s="48" t="e">
        <v>#N/A</v>
      </c>
    </row>
    <row r="678" spans="1:14">
      <c r="A678" t="str">
        <f t="shared" si="10"/>
        <v>Madison Co SD, KY</v>
      </c>
      <c r="B678" t="s">
        <v>57</v>
      </c>
      <c r="D678" t="s">
        <v>1143</v>
      </c>
      <c r="E678" t="s">
        <v>1144</v>
      </c>
      <c r="F678" t="s">
        <v>1143</v>
      </c>
      <c r="G678" t="s">
        <v>1144</v>
      </c>
      <c r="H678" t="s">
        <v>3165</v>
      </c>
      <c r="I678" t="s">
        <v>3166</v>
      </c>
      <c r="J678" t="s">
        <v>3167</v>
      </c>
      <c r="K678" t="s">
        <v>1150</v>
      </c>
      <c r="L678" t="s">
        <v>63</v>
      </c>
      <c r="M678" t="s">
        <v>1151</v>
      </c>
      <c r="N678" s="48" t="s">
        <v>3967</v>
      </c>
    </row>
    <row r="679" spans="1:14">
      <c r="A679" t="str">
        <f t="shared" si="10"/>
        <v>Madison Co SD, KY</v>
      </c>
      <c r="B679" t="s">
        <v>57</v>
      </c>
      <c r="D679" s="15" t="s">
        <v>1143</v>
      </c>
      <c r="E679" s="15" t="s">
        <v>1144</v>
      </c>
      <c r="F679" s="15" t="s">
        <v>1143</v>
      </c>
      <c r="G679" s="15" t="s">
        <v>1144</v>
      </c>
      <c r="H679" s="15" t="s">
        <v>3168</v>
      </c>
      <c r="I679" s="15" t="s">
        <v>3169</v>
      </c>
      <c r="J679" s="15" t="s">
        <v>3170</v>
      </c>
      <c r="K679" s="15" t="s">
        <v>206</v>
      </c>
      <c r="L679" s="15" t="s">
        <v>63</v>
      </c>
      <c r="M679" s="15" t="s">
        <v>207</v>
      </c>
      <c r="N679" s="48" t="s">
        <v>3968</v>
      </c>
    </row>
    <row r="680" spans="1:14">
      <c r="A680" t="str">
        <f t="shared" si="10"/>
        <v>Madison Co SD, KY</v>
      </c>
      <c r="B680" t="s">
        <v>57</v>
      </c>
      <c r="D680" s="15" t="s">
        <v>1143</v>
      </c>
      <c r="E680" s="15" t="s">
        <v>1144</v>
      </c>
      <c r="F680" s="15" t="s">
        <v>1143</v>
      </c>
      <c r="G680" s="15" t="s">
        <v>1144</v>
      </c>
      <c r="H680" s="15"/>
      <c r="I680" s="15" t="s">
        <v>3171</v>
      </c>
      <c r="J680" s="15" t="s">
        <v>3172</v>
      </c>
      <c r="K680" s="15" t="s">
        <v>206</v>
      </c>
      <c r="L680" s="15" t="s">
        <v>63</v>
      </c>
      <c r="M680" s="15">
        <v>40403</v>
      </c>
      <c r="N680" s="48" t="s">
        <v>3969</v>
      </c>
    </row>
    <row r="681" spans="1:14">
      <c r="A681" t="str">
        <f t="shared" si="10"/>
        <v>Madison Co SD, KY</v>
      </c>
      <c r="B681" t="s">
        <v>57</v>
      </c>
      <c r="D681" s="15" t="s">
        <v>1143</v>
      </c>
      <c r="E681" s="15" t="s">
        <v>1144</v>
      </c>
      <c r="F681" s="15" t="s">
        <v>1143</v>
      </c>
      <c r="G681" s="15" t="s">
        <v>1144</v>
      </c>
      <c r="H681" s="15" t="s">
        <v>3173</v>
      </c>
      <c r="I681" s="15" t="s">
        <v>3174</v>
      </c>
      <c r="J681" s="15" t="s">
        <v>3175</v>
      </c>
      <c r="K681" s="15" t="s">
        <v>3176</v>
      </c>
      <c r="L681" s="15" t="s">
        <v>63</v>
      </c>
      <c r="M681" s="15" t="s">
        <v>3177</v>
      </c>
      <c r="N681" s="48" t="s">
        <v>3970</v>
      </c>
    </row>
    <row r="682" spans="1:14">
      <c r="A682" t="str">
        <f t="shared" si="10"/>
        <v>Magoffin Co SD, KY</v>
      </c>
      <c r="B682" t="s">
        <v>57</v>
      </c>
      <c r="D682" s="15" t="s">
        <v>1152</v>
      </c>
      <c r="E682" s="15" t="s">
        <v>1153</v>
      </c>
      <c r="F682" s="15" t="s">
        <v>1152</v>
      </c>
      <c r="G682" s="15" t="s">
        <v>1153</v>
      </c>
      <c r="H682" s="15" t="s">
        <v>3178</v>
      </c>
      <c r="I682" s="15" t="s">
        <v>3179</v>
      </c>
      <c r="J682" s="15" t="s">
        <v>3180</v>
      </c>
      <c r="K682" s="15" t="s">
        <v>1159</v>
      </c>
      <c r="L682" s="15" t="s">
        <v>63</v>
      </c>
      <c r="M682" s="15" t="s">
        <v>1160</v>
      </c>
      <c r="N682" s="48" t="s">
        <v>3971</v>
      </c>
    </row>
    <row r="683" spans="1:14">
      <c r="A683" t="str">
        <f t="shared" si="10"/>
        <v>Magoffin Co SD, KY</v>
      </c>
      <c r="B683" t="s">
        <v>57</v>
      </c>
      <c r="D683" s="15" t="s">
        <v>1152</v>
      </c>
      <c r="E683" s="15" t="s">
        <v>1153</v>
      </c>
      <c r="F683" s="15" t="s">
        <v>1152</v>
      </c>
      <c r="G683" s="15" t="s">
        <v>1153</v>
      </c>
      <c r="H683" s="15" t="s">
        <v>3181</v>
      </c>
      <c r="I683" s="15" t="s">
        <v>3182</v>
      </c>
      <c r="J683" s="15" t="s">
        <v>3183</v>
      </c>
      <c r="K683" s="15" t="s">
        <v>1159</v>
      </c>
      <c r="L683" s="15" t="s">
        <v>63</v>
      </c>
      <c r="M683" s="15" t="s">
        <v>1160</v>
      </c>
      <c r="N683" s="48" t="s">
        <v>3972</v>
      </c>
    </row>
    <row r="684" spans="1:14">
      <c r="A684" t="str">
        <f t="shared" si="10"/>
        <v>Magoffin Co SD, KY</v>
      </c>
      <c r="B684" t="s">
        <v>57</v>
      </c>
      <c r="D684" s="15" t="s">
        <v>1152</v>
      </c>
      <c r="E684" s="15" t="s">
        <v>1153</v>
      </c>
      <c r="F684" s="15" t="s">
        <v>1152</v>
      </c>
      <c r="G684" s="15" t="s">
        <v>1153</v>
      </c>
      <c r="H684" s="15" t="s">
        <v>3184</v>
      </c>
      <c r="I684" s="15" t="s">
        <v>3185</v>
      </c>
      <c r="J684" s="15" t="s">
        <v>3186</v>
      </c>
      <c r="K684" s="15" t="s">
        <v>1159</v>
      </c>
      <c r="L684" s="15" t="s">
        <v>63</v>
      </c>
      <c r="M684" s="15" t="s">
        <v>1160</v>
      </c>
      <c r="N684" s="48" t="s">
        <v>3973</v>
      </c>
    </row>
    <row r="685" spans="1:14">
      <c r="A685" t="str">
        <f t="shared" si="10"/>
        <v>Marion Co Public Schools, KY</v>
      </c>
      <c r="B685" t="s">
        <v>57</v>
      </c>
      <c r="D685" s="15" t="s">
        <v>1161</v>
      </c>
      <c r="E685" s="15" t="s">
        <v>1162</v>
      </c>
      <c r="F685" s="15" t="s">
        <v>1161</v>
      </c>
      <c r="G685" s="15" t="s">
        <v>1162</v>
      </c>
      <c r="H685" s="15" t="s">
        <v>3187</v>
      </c>
      <c r="I685" s="15" t="s">
        <v>3188</v>
      </c>
      <c r="J685" s="15" t="s">
        <v>3189</v>
      </c>
      <c r="K685" s="15" t="s">
        <v>1166</v>
      </c>
      <c r="L685" s="15" t="s">
        <v>63</v>
      </c>
      <c r="M685" s="15" t="s">
        <v>1167</v>
      </c>
      <c r="N685" s="48" t="s">
        <v>3974</v>
      </c>
    </row>
    <row r="686" spans="1:14">
      <c r="A686" t="str">
        <f t="shared" si="10"/>
        <v>Marion Co Public Schools, KY</v>
      </c>
      <c r="B686" t="s">
        <v>57</v>
      </c>
      <c r="D686" s="15" t="s">
        <v>1161</v>
      </c>
      <c r="E686" s="15" t="s">
        <v>1162</v>
      </c>
      <c r="F686" s="15" t="s">
        <v>1161</v>
      </c>
      <c r="G686" s="15" t="s">
        <v>1162</v>
      </c>
      <c r="H686" s="15" t="s">
        <v>3190</v>
      </c>
      <c r="I686" s="15" t="s">
        <v>3191</v>
      </c>
      <c r="J686" s="15" t="s">
        <v>3192</v>
      </c>
      <c r="K686" s="15" t="s">
        <v>1166</v>
      </c>
      <c r="L686" s="15" t="s">
        <v>63</v>
      </c>
      <c r="M686" s="15" t="s">
        <v>1167</v>
      </c>
      <c r="N686" s="48" t="s">
        <v>3975</v>
      </c>
    </row>
    <row r="687" spans="1:14">
      <c r="A687" t="str">
        <f t="shared" si="10"/>
        <v>Marion Co Public Schools, KY</v>
      </c>
      <c r="B687" t="s">
        <v>57</v>
      </c>
      <c r="D687" s="15" t="s">
        <v>1161</v>
      </c>
      <c r="E687" s="15" t="s">
        <v>1162</v>
      </c>
      <c r="F687" s="15" t="s">
        <v>1161</v>
      </c>
      <c r="G687" s="15" t="s">
        <v>1162</v>
      </c>
      <c r="H687" s="15" t="s">
        <v>3193</v>
      </c>
      <c r="I687" s="15" t="s">
        <v>3194</v>
      </c>
      <c r="J687" s="15" t="s">
        <v>3195</v>
      </c>
      <c r="K687" s="15" t="s">
        <v>1166</v>
      </c>
      <c r="L687" s="15" t="s">
        <v>63</v>
      </c>
      <c r="M687" s="15" t="s">
        <v>1167</v>
      </c>
      <c r="N687" s="48" t="s">
        <v>3976</v>
      </c>
    </row>
    <row r="688" spans="1:14">
      <c r="A688" t="str">
        <f t="shared" si="10"/>
        <v>Marion Co Public Schools, KY</v>
      </c>
      <c r="B688" t="s">
        <v>57</v>
      </c>
      <c r="D688" t="s">
        <v>1161</v>
      </c>
      <c r="E688" t="s">
        <v>1162</v>
      </c>
      <c r="F688" t="s">
        <v>1161</v>
      </c>
      <c r="G688" t="s">
        <v>1162</v>
      </c>
      <c r="H688" t="s">
        <v>3196</v>
      </c>
      <c r="I688" t="s">
        <v>3197</v>
      </c>
      <c r="J688" t="s">
        <v>3198</v>
      </c>
      <c r="K688" t="s">
        <v>3199</v>
      </c>
      <c r="L688" t="s">
        <v>63</v>
      </c>
      <c r="M688" t="s">
        <v>3200</v>
      </c>
      <c r="N688" s="48" t="s">
        <v>3977</v>
      </c>
    </row>
    <row r="689" spans="1:14">
      <c r="A689" t="str">
        <f t="shared" si="10"/>
        <v>Marshall Co SD, KY</v>
      </c>
      <c r="B689" t="s">
        <v>57</v>
      </c>
      <c r="D689" s="21" t="s">
        <v>1169</v>
      </c>
      <c r="E689" t="s">
        <v>1170</v>
      </c>
      <c r="F689" s="21" t="s">
        <v>1169</v>
      </c>
      <c r="G689" t="s">
        <v>1170</v>
      </c>
      <c r="H689" s="15" t="s">
        <v>3201</v>
      </c>
      <c r="I689" t="s">
        <v>3202</v>
      </c>
      <c r="J689" t="s">
        <v>3203</v>
      </c>
      <c r="K689" t="s">
        <v>1178</v>
      </c>
      <c r="L689" t="s">
        <v>63</v>
      </c>
      <c r="M689" s="21" t="s">
        <v>1179</v>
      </c>
      <c r="N689" s="48" t="s">
        <v>3978</v>
      </c>
    </row>
    <row r="690" spans="1:14">
      <c r="A690" t="str">
        <f t="shared" si="10"/>
        <v>Marshall Co SD, KY</v>
      </c>
      <c r="B690" t="s">
        <v>57</v>
      </c>
      <c r="D690" t="s">
        <v>1169</v>
      </c>
      <c r="E690" t="s">
        <v>1170</v>
      </c>
      <c r="F690" t="s">
        <v>1169</v>
      </c>
      <c r="G690" t="s">
        <v>1170</v>
      </c>
      <c r="H690" t="s">
        <v>3204</v>
      </c>
      <c r="I690" t="s">
        <v>3205</v>
      </c>
      <c r="J690" t="s">
        <v>3206</v>
      </c>
      <c r="K690" t="s">
        <v>3207</v>
      </c>
      <c r="L690" t="s">
        <v>63</v>
      </c>
      <c r="M690" t="s">
        <v>3208</v>
      </c>
      <c r="N690" s="48" t="s">
        <v>3979</v>
      </c>
    </row>
    <row r="691" spans="1:14">
      <c r="A691" t="str">
        <f t="shared" si="10"/>
        <v>Marshall Co SD, KY</v>
      </c>
      <c r="B691" t="s">
        <v>57</v>
      </c>
      <c r="D691" s="15" t="s">
        <v>1169</v>
      </c>
      <c r="E691" s="15" t="s">
        <v>1170</v>
      </c>
      <c r="F691" s="15" t="s">
        <v>1169</v>
      </c>
      <c r="G691" s="15" t="s">
        <v>1170</v>
      </c>
      <c r="H691" s="15" t="s">
        <v>3209</v>
      </c>
      <c r="I691" s="15" t="s">
        <v>2083</v>
      </c>
      <c r="J691" s="15" t="s">
        <v>3210</v>
      </c>
      <c r="K691" s="15" t="s">
        <v>1178</v>
      </c>
      <c r="L691" s="15" t="s">
        <v>63</v>
      </c>
      <c r="M691" s="15" t="s">
        <v>1179</v>
      </c>
      <c r="N691" s="48" t="s">
        <v>3980</v>
      </c>
    </row>
    <row r="692" spans="1:14">
      <c r="A692" t="str">
        <f t="shared" si="10"/>
        <v>Marshall Co SD, KY</v>
      </c>
      <c r="B692" t="s">
        <v>57</v>
      </c>
      <c r="D692" s="15" t="s">
        <v>1169</v>
      </c>
      <c r="E692" s="15" t="s">
        <v>1170</v>
      </c>
      <c r="F692" s="15" t="s">
        <v>1169</v>
      </c>
      <c r="G692" s="15" t="s">
        <v>1170</v>
      </c>
      <c r="H692" s="15" t="s">
        <v>3211</v>
      </c>
      <c r="I692" s="15" t="s">
        <v>3212</v>
      </c>
      <c r="J692" s="15" t="s">
        <v>3213</v>
      </c>
      <c r="K692" s="15" t="s">
        <v>1178</v>
      </c>
      <c r="L692" s="15" t="s">
        <v>63</v>
      </c>
      <c r="M692" s="15" t="s">
        <v>1179</v>
      </c>
      <c r="N692" s="48" t="s">
        <v>3981</v>
      </c>
    </row>
    <row r="693" spans="1:14">
      <c r="A693" t="str">
        <f t="shared" si="10"/>
        <v>Marshall Co SD, KY</v>
      </c>
      <c r="B693" t="s">
        <v>57</v>
      </c>
      <c r="D693" s="15" t="s">
        <v>1169</v>
      </c>
      <c r="E693" s="15" t="s">
        <v>1170</v>
      </c>
      <c r="F693" s="15" t="s">
        <v>1169</v>
      </c>
      <c r="G693" s="15" t="s">
        <v>1170</v>
      </c>
      <c r="H693" s="15" t="s">
        <v>3214</v>
      </c>
      <c r="I693" s="15" t="s">
        <v>3215</v>
      </c>
      <c r="J693" s="15" t="s">
        <v>3216</v>
      </c>
      <c r="K693" s="15" t="s">
        <v>1178</v>
      </c>
      <c r="L693" s="15" t="s">
        <v>63</v>
      </c>
      <c r="M693" s="15" t="s">
        <v>1179</v>
      </c>
      <c r="N693" s="48" t="s">
        <v>3982</v>
      </c>
    </row>
    <row r="694" spans="1:14">
      <c r="A694" t="str">
        <f t="shared" si="10"/>
        <v>Marshall Co SD, KY</v>
      </c>
      <c r="B694" t="s">
        <v>57</v>
      </c>
      <c r="D694" s="15" t="s">
        <v>1169</v>
      </c>
      <c r="E694" s="15" t="s">
        <v>1170</v>
      </c>
      <c r="F694" s="15" t="s">
        <v>1169</v>
      </c>
      <c r="G694" s="15" t="s">
        <v>1170</v>
      </c>
      <c r="H694" s="15" t="s">
        <v>3217</v>
      </c>
      <c r="I694" s="15" t="s">
        <v>3218</v>
      </c>
      <c r="J694" s="15" t="s">
        <v>3219</v>
      </c>
      <c r="K694" s="15" t="s">
        <v>1178</v>
      </c>
      <c r="L694" s="15" t="s">
        <v>63</v>
      </c>
      <c r="M694" s="15" t="s">
        <v>1179</v>
      </c>
      <c r="N694" s="48" t="s">
        <v>3983</v>
      </c>
    </row>
    <row r="695" spans="1:14">
      <c r="A695" t="str">
        <f t="shared" si="10"/>
        <v>Martin Co SD, KY</v>
      </c>
      <c r="B695" t="s">
        <v>57</v>
      </c>
      <c r="D695" s="15" t="s">
        <v>1181</v>
      </c>
      <c r="E695" s="15" t="s">
        <v>1182</v>
      </c>
      <c r="F695" s="15" t="s">
        <v>1181</v>
      </c>
      <c r="G695" s="15" t="s">
        <v>1182</v>
      </c>
      <c r="H695" s="15" t="s">
        <v>3220</v>
      </c>
      <c r="I695" s="15" t="s">
        <v>3221</v>
      </c>
      <c r="J695" s="15" t="s">
        <v>3222</v>
      </c>
      <c r="K695" s="15" t="s">
        <v>1187</v>
      </c>
      <c r="L695" s="15" t="s">
        <v>63</v>
      </c>
      <c r="M695" s="15" t="s">
        <v>1188</v>
      </c>
      <c r="N695" s="48" t="s">
        <v>3984</v>
      </c>
    </row>
    <row r="696" spans="1:14">
      <c r="A696" t="str">
        <f t="shared" si="10"/>
        <v>Martin Co SD, KY</v>
      </c>
      <c r="B696" t="s">
        <v>57</v>
      </c>
      <c r="D696" t="s">
        <v>1181</v>
      </c>
      <c r="E696" t="s">
        <v>1182</v>
      </c>
      <c r="F696" t="s">
        <v>1181</v>
      </c>
      <c r="G696" t="s">
        <v>1182</v>
      </c>
      <c r="H696" t="s">
        <v>3223</v>
      </c>
      <c r="I696" t="s">
        <v>3224</v>
      </c>
      <c r="J696" t="s">
        <v>3225</v>
      </c>
      <c r="K696" t="s">
        <v>1187</v>
      </c>
      <c r="L696" t="s">
        <v>63</v>
      </c>
      <c r="M696" t="s">
        <v>1188</v>
      </c>
      <c r="N696" s="48" t="s">
        <v>3985</v>
      </c>
    </row>
    <row r="697" spans="1:14">
      <c r="A697" t="str">
        <f t="shared" si="10"/>
        <v>Martin Co SD, KY</v>
      </c>
      <c r="B697" t="s">
        <v>57</v>
      </c>
      <c r="D697" s="15" t="s">
        <v>1181</v>
      </c>
      <c r="E697" s="15" t="s">
        <v>1182</v>
      </c>
      <c r="F697" s="15" t="s">
        <v>1181</v>
      </c>
      <c r="G697" s="15" t="s">
        <v>1182</v>
      </c>
      <c r="H697" s="15" t="s">
        <v>3226</v>
      </c>
      <c r="I697" s="15" t="s">
        <v>3227</v>
      </c>
      <c r="J697" s="15" t="s">
        <v>3228</v>
      </c>
      <c r="K697" s="15" t="s">
        <v>3229</v>
      </c>
      <c r="L697" s="15" t="s">
        <v>63</v>
      </c>
      <c r="M697" s="15" t="s">
        <v>3230</v>
      </c>
      <c r="N697" s="48" t="s">
        <v>3986</v>
      </c>
    </row>
    <row r="698" spans="1:14">
      <c r="A698" t="str">
        <f t="shared" si="10"/>
        <v>Mason Co SD, KY</v>
      </c>
      <c r="B698" t="s">
        <v>57</v>
      </c>
      <c r="D698" t="s">
        <v>1189</v>
      </c>
      <c r="E698" t="s">
        <v>1190</v>
      </c>
      <c r="F698" t="s">
        <v>1189</v>
      </c>
      <c r="G698" t="s">
        <v>1190</v>
      </c>
      <c r="H698" t="s">
        <v>3231</v>
      </c>
      <c r="I698" t="s">
        <v>3232</v>
      </c>
      <c r="J698" t="s">
        <v>3233</v>
      </c>
      <c r="K698" t="s">
        <v>1196</v>
      </c>
      <c r="L698" t="s">
        <v>63</v>
      </c>
      <c r="M698" t="s">
        <v>1197</v>
      </c>
      <c r="N698" s="48" t="s">
        <v>3987</v>
      </c>
    </row>
    <row r="699" spans="1:14">
      <c r="A699" t="str">
        <f t="shared" si="10"/>
        <v>Mayfield ISD, KY</v>
      </c>
      <c r="B699" t="s">
        <v>57</v>
      </c>
      <c r="D699" s="15" t="s">
        <v>1198</v>
      </c>
      <c r="E699" s="15" t="s">
        <v>1199</v>
      </c>
      <c r="F699" s="15" t="s">
        <v>1198</v>
      </c>
      <c r="G699" s="15" t="s">
        <v>1199</v>
      </c>
      <c r="H699" s="15" t="s">
        <v>3234</v>
      </c>
      <c r="I699" s="15" t="s">
        <v>3235</v>
      </c>
      <c r="J699" s="15" t="s">
        <v>3236</v>
      </c>
      <c r="K699" s="15" t="s">
        <v>782</v>
      </c>
      <c r="L699" s="15" t="s">
        <v>63</v>
      </c>
      <c r="M699" s="15" t="s">
        <v>783</v>
      </c>
      <c r="N699" s="48" t="s">
        <v>3988</v>
      </c>
    </row>
    <row r="700" spans="1:14">
      <c r="A700" t="str">
        <f t="shared" si="10"/>
        <v>McCracken Co Public SD, KY</v>
      </c>
      <c r="B700" t="s">
        <v>57</v>
      </c>
      <c r="D700" s="15" t="s">
        <v>1206</v>
      </c>
      <c r="E700" s="15" t="s">
        <v>1207</v>
      </c>
      <c r="F700" s="15" t="s">
        <v>1206</v>
      </c>
      <c r="G700" s="15" t="s">
        <v>1207</v>
      </c>
      <c r="H700" s="15" t="s">
        <v>3237</v>
      </c>
      <c r="I700" s="15" t="s">
        <v>3238</v>
      </c>
      <c r="J700" s="15" t="s">
        <v>3239</v>
      </c>
      <c r="K700" s="15" t="s">
        <v>1213</v>
      </c>
      <c r="L700" s="15" t="s">
        <v>63</v>
      </c>
      <c r="M700" s="15" t="s">
        <v>3240</v>
      </c>
      <c r="N700" s="48" t="s">
        <v>3989</v>
      </c>
    </row>
    <row r="701" spans="1:14">
      <c r="A701" t="str">
        <f t="shared" si="10"/>
        <v>McCracken Co Public SD, KY</v>
      </c>
      <c r="B701" t="s">
        <v>57</v>
      </c>
      <c r="D701" s="15" t="s">
        <v>1206</v>
      </c>
      <c r="E701" s="15" t="s">
        <v>1207</v>
      </c>
      <c r="F701" s="15" t="s">
        <v>1206</v>
      </c>
      <c r="G701" s="15" t="s">
        <v>1207</v>
      </c>
      <c r="H701" s="15" t="s">
        <v>3241</v>
      </c>
      <c r="I701" s="15" t="s">
        <v>3242</v>
      </c>
      <c r="J701" s="15" t="s">
        <v>3243</v>
      </c>
      <c r="K701" s="15" t="s">
        <v>3244</v>
      </c>
      <c r="L701" s="15" t="s">
        <v>63</v>
      </c>
      <c r="M701" s="15" t="s">
        <v>3245</v>
      </c>
      <c r="N701" s="48" t="s">
        <v>3990</v>
      </c>
    </row>
    <row r="702" spans="1:14">
      <c r="A702" t="str">
        <f t="shared" si="10"/>
        <v>McCracken Co Public SD, KY</v>
      </c>
      <c r="B702" t="s">
        <v>57</v>
      </c>
      <c r="D702" t="s">
        <v>1206</v>
      </c>
      <c r="E702" t="s">
        <v>1207</v>
      </c>
      <c r="F702" t="s">
        <v>1206</v>
      </c>
      <c r="G702" t="s">
        <v>1207</v>
      </c>
      <c r="H702" t="s">
        <v>3246</v>
      </c>
      <c r="I702" t="s">
        <v>3247</v>
      </c>
      <c r="J702" t="s">
        <v>3248</v>
      </c>
      <c r="K702" t="s">
        <v>1213</v>
      </c>
      <c r="L702" t="s">
        <v>63</v>
      </c>
      <c r="M702" t="s">
        <v>1214</v>
      </c>
      <c r="N702" s="48" t="s">
        <v>3991</v>
      </c>
    </row>
    <row r="703" spans="1:14">
      <c r="A703" t="str">
        <f t="shared" si="10"/>
        <v>McCracken Co Public SD, KY</v>
      </c>
      <c r="B703" t="s">
        <v>57</v>
      </c>
      <c r="D703" s="15" t="s">
        <v>1206</v>
      </c>
      <c r="E703" s="15" t="s">
        <v>1207</v>
      </c>
      <c r="F703" s="15" t="s">
        <v>1206</v>
      </c>
      <c r="G703" s="15" t="s">
        <v>1207</v>
      </c>
      <c r="H703" s="15" t="s">
        <v>3249</v>
      </c>
      <c r="I703" s="15" t="s">
        <v>3250</v>
      </c>
      <c r="J703" s="15" t="s">
        <v>3251</v>
      </c>
      <c r="K703" s="15" t="s">
        <v>1213</v>
      </c>
      <c r="L703" s="15" t="s">
        <v>63</v>
      </c>
      <c r="M703" s="15" t="s">
        <v>3240</v>
      </c>
      <c r="N703" s="48" t="s">
        <v>3992</v>
      </c>
    </row>
    <row r="704" spans="1:14">
      <c r="A704" t="str">
        <f t="shared" si="10"/>
        <v>McCracken Co Public SD, KY</v>
      </c>
      <c r="B704" t="s">
        <v>57</v>
      </c>
      <c r="D704" t="s">
        <v>1206</v>
      </c>
      <c r="E704" t="s">
        <v>1207</v>
      </c>
      <c r="F704" t="s">
        <v>1206</v>
      </c>
      <c r="G704" t="s">
        <v>1207</v>
      </c>
      <c r="H704" t="s">
        <v>3252</v>
      </c>
      <c r="I704" t="s">
        <v>3253</v>
      </c>
      <c r="J704" t="s">
        <v>3254</v>
      </c>
      <c r="K704" t="s">
        <v>1213</v>
      </c>
      <c r="L704" t="s">
        <v>63</v>
      </c>
      <c r="M704" t="s">
        <v>1214</v>
      </c>
      <c r="N704" s="48" t="s">
        <v>3993</v>
      </c>
    </row>
    <row r="705" spans="1:14">
      <c r="A705" t="str">
        <f t="shared" si="10"/>
        <v>McCreary Co SD, KY</v>
      </c>
      <c r="B705" t="s">
        <v>57</v>
      </c>
      <c r="D705" s="15" t="s">
        <v>1216</v>
      </c>
      <c r="E705" s="15" t="s">
        <v>1217</v>
      </c>
      <c r="F705" s="15" t="s">
        <v>1216</v>
      </c>
      <c r="G705" s="15" t="s">
        <v>1217</v>
      </c>
      <c r="H705" s="15" t="s">
        <v>3255</v>
      </c>
      <c r="I705" s="15" t="s">
        <v>3256</v>
      </c>
      <c r="J705" s="15" t="s">
        <v>3257</v>
      </c>
      <c r="K705" s="15" t="s">
        <v>3258</v>
      </c>
      <c r="L705" s="15" t="s">
        <v>63</v>
      </c>
      <c r="M705" s="15" t="s">
        <v>3259</v>
      </c>
      <c r="N705" s="48" t="s">
        <v>3994</v>
      </c>
    </row>
    <row r="706" spans="1:14">
      <c r="A706" t="str">
        <f t="shared" ref="A706:A769" si="11">E706&amp;", KY"</f>
        <v>McCreary Co SD, KY</v>
      </c>
      <c r="B706" t="s">
        <v>57</v>
      </c>
      <c r="D706" t="s">
        <v>1216</v>
      </c>
      <c r="E706" t="s">
        <v>1217</v>
      </c>
      <c r="F706" t="s">
        <v>1216</v>
      </c>
      <c r="G706" t="s">
        <v>1217</v>
      </c>
      <c r="H706" t="s">
        <v>3260</v>
      </c>
      <c r="I706" t="s">
        <v>3261</v>
      </c>
      <c r="J706" t="s">
        <v>3262</v>
      </c>
      <c r="K706" t="s">
        <v>3263</v>
      </c>
      <c r="L706" t="s">
        <v>63</v>
      </c>
      <c r="M706" t="s">
        <v>3264</v>
      </c>
      <c r="N706" s="48" t="s">
        <v>3995</v>
      </c>
    </row>
    <row r="707" spans="1:14">
      <c r="A707" t="str">
        <f t="shared" si="11"/>
        <v>McLean Co SD, KY</v>
      </c>
      <c r="B707" t="s">
        <v>57</v>
      </c>
      <c r="D707" s="15" t="s">
        <v>1228</v>
      </c>
      <c r="E707" s="15" t="s">
        <v>1229</v>
      </c>
      <c r="F707" s="15" t="s">
        <v>1228</v>
      </c>
      <c r="G707" s="15" t="s">
        <v>1229</v>
      </c>
      <c r="H707" s="15" t="s">
        <v>3265</v>
      </c>
      <c r="I707" s="15" t="s">
        <v>3266</v>
      </c>
      <c r="J707" s="15" t="s">
        <v>3267</v>
      </c>
      <c r="K707" s="15" t="s">
        <v>1235</v>
      </c>
      <c r="L707" s="15" t="s">
        <v>63</v>
      </c>
      <c r="M707" s="15" t="s">
        <v>1236</v>
      </c>
      <c r="N707" s="48" t="s">
        <v>3996</v>
      </c>
    </row>
    <row r="708" spans="1:14">
      <c r="A708" t="str">
        <f t="shared" si="11"/>
        <v>McLean Co SD, KY</v>
      </c>
      <c r="B708" t="s">
        <v>57</v>
      </c>
      <c r="D708" s="15" t="s">
        <v>1228</v>
      </c>
      <c r="E708" s="15" t="s">
        <v>1229</v>
      </c>
      <c r="F708" s="15" t="s">
        <v>1228</v>
      </c>
      <c r="G708" s="15" t="s">
        <v>1229</v>
      </c>
      <c r="H708" s="15" t="s">
        <v>3268</v>
      </c>
      <c r="I708" s="15" t="s">
        <v>3269</v>
      </c>
      <c r="J708" s="15" t="s">
        <v>3270</v>
      </c>
      <c r="K708" s="15" t="s">
        <v>3271</v>
      </c>
      <c r="L708" s="15" t="s">
        <v>63</v>
      </c>
      <c r="M708" s="15" t="s">
        <v>3272</v>
      </c>
      <c r="N708" s="48" t="e">
        <v>#N/A</v>
      </c>
    </row>
    <row r="709" spans="1:14">
      <c r="A709" t="str">
        <f t="shared" si="11"/>
        <v>McLean Co SD, KY</v>
      </c>
      <c r="B709" t="s">
        <v>57</v>
      </c>
      <c r="D709" t="s">
        <v>1228</v>
      </c>
      <c r="E709" t="s">
        <v>1229</v>
      </c>
      <c r="F709" t="s">
        <v>1228</v>
      </c>
      <c r="G709" t="s">
        <v>1229</v>
      </c>
      <c r="H709" t="s">
        <v>3273</v>
      </c>
      <c r="I709" t="s">
        <v>3274</v>
      </c>
      <c r="J709" t="s">
        <v>3275</v>
      </c>
      <c r="K709" t="s">
        <v>3276</v>
      </c>
      <c r="L709" t="s">
        <v>63</v>
      </c>
      <c r="M709" t="s">
        <v>3277</v>
      </c>
      <c r="N709" s="48" t="e">
        <v>#N/A</v>
      </c>
    </row>
    <row r="710" spans="1:14">
      <c r="A710" t="str">
        <f t="shared" si="11"/>
        <v>Meade Co SD, KY</v>
      </c>
      <c r="B710" t="s">
        <v>57</v>
      </c>
      <c r="D710" s="15" t="s">
        <v>1237</v>
      </c>
      <c r="E710" s="15" t="s">
        <v>1238</v>
      </c>
      <c r="F710" s="15" t="s">
        <v>1237</v>
      </c>
      <c r="G710" s="15" t="s">
        <v>1238</v>
      </c>
      <c r="H710" s="15" t="s">
        <v>3278</v>
      </c>
      <c r="I710" s="15" t="s">
        <v>3279</v>
      </c>
      <c r="J710" s="15" t="s">
        <v>3280</v>
      </c>
      <c r="K710" s="15" t="s">
        <v>1246</v>
      </c>
      <c r="L710" s="15" t="s">
        <v>63</v>
      </c>
      <c r="M710" s="15" t="s">
        <v>1247</v>
      </c>
      <c r="N710" s="48" t="s">
        <v>3997</v>
      </c>
    </row>
    <row r="711" spans="1:14">
      <c r="A711" t="str">
        <f t="shared" si="11"/>
        <v>Meade Co SD, KY</v>
      </c>
      <c r="B711" t="s">
        <v>57</v>
      </c>
      <c r="D711" s="15" t="s">
        <v>1237</v>
      </c>
      <c r="E711" s="15" t="s">
        <v>1238</v>
      </c>
      <c r="F711" s="15" t="s">
        <v>1237</v>
      </c>
      <c r="G711" s="15" t="s">
        <v>1238</v>
      </c>
      <c r="H711" s="15" t="s">
        <v>3281</v>
      </c>
      <c r="I711" s="15" t="s">
        <v>3282</v>
      </c>
      <c r="J711" s="15" t="s">
        <v>3283</v>
      </c>
      <c r="K711" s="15" t="s">
        <v>3284</v>
      </c>
      <c r="L711" s="15" t="s">
        <v>63</v>
      </c>
      <c r="M711" s="15" t="s">
        <v>3285</v>
      </c>
      <c r="N711" s="48" t="s">
        <v>3998</v>
      </c>
    </row>
    <row r="712" spans="1:14">
      <c r="A712" t="str">
        <f t="shared" si="11"/>
        <v>Meade Co SD, KY</v>
      </c>
      <c r="B712" t="s">
        <v>57</v>
      </c>
      <c r="D712" s="15" t="s">
        <v>1237</v>
      </c>
      <c r="E712" s="15" t="s">
        <v>1238</v>
      </c>
      <c r="F712" s="15" t="s">
        <v>1237</v>
      </c>
      <c r="G712" s="15" t="s">
        <v>1238</v>
      </c>
      <c r="H712" s="15" t="s">
        <v>3286</v>
      </c>
      <c r="I712" s="15" t="s">
        <v>3287</v>
      </c>
      <c r="J712" s="15" t="s">
        <v>3288</v>
      </c>
      <c r="K712" s="15" t="s">
        <v>3284</v>
      </c>
      <c r="L712" s="15" t="s">
        <v>63</v>
      </c>
      <c r="M712" s="15" t="s">
        <v>3285</v>
      </c>
      <c r="N712" s="48" t="s">
        <v>3999</v>
      </c>
    </row>
    <row r="713" spans="1:14">
      <c r="A713" t="str">
        <f t="shared" si="11"/>
        <v>Meade Co SD, KY</v>
      </c>
      <c r="B713" t="s">
        <v>57</v>
      </c>
      <c r="D713" s="15" t="s">
        <v>1237</v>
      </c>
      <c r="E713" s="15" t="s">
        <v>1238</v>
      </c>
      <c r="F713" s="15" t="s">
        <v>1237</v>
      </c>
      <c r="G713" s="15" t="s">
        <v>1238</v>
      </c>
      <c r="H713" s="15" t="s">
        <v>3289</v>
      </c>
      <c r="I713" s="15" t="s">
        <v>3290</v>
      </c>
      <c r="J713" s="15" t="s">
        <v>3291</v>
      </c>
      <c r="K713" s="15" t="s">
        <v>3292</v>
      </c>
      <c r="L713" s="15" t="s">
        <v>63</v>
      </c>
      <c r="M713" s="15" t="s">
        <v>3293</v>
      </c>
      <c r="N713" s="48" t="s">
        <v>4000</v>
      </c>
    </row>
    <row r="714" spans="1:14">
      <c r="A714" t="str">
        <f t="shared" si="11"/>
        <v>Menifee Co SD, KY</v>
      </c>
      <c r="B714" t="s">
        <v>57</v>
      </c>
      <c r="D714" s="15" t="s">
        <v>1249</v>
      </c>
      <c r="E714" s="15" t="s">
        <v>1250</v>
      </c>
      <c r="F714" s="15" t="s">
        <v>1249</v>
      </c>
      <c r="G714" s="15" t="s">
        <v>1250</v>
      </c>
      <c r="H714" s="15" t="s">
        <v>3294</v>
      </c>
      <c r="I714" s="15" t="s">
        <v>3295</v>
      </c>
      <c r="J714" s="26" t="s">
        <v>3296</v>
      </c>
      <c r="K714" s="15" t="s">
        <v>1256</v>
      </c>
      <c r="L714" s="15" t="s">
        <v>63</v>
      </c>
      <c r="M714" s="15" t="s">
        <v>1257</v>
      </c>
      <c r="N714" s="48" t="s">
        <v>4001</v>
      </c>
    </row>
    <row r="715" spans="1:14">
      <c r="A715" t="str">
        <f t="shared" si="11"/>
        <v>Mercer Co SD, KY</v>
      </c>
      <c r="B715" t="s">
        <v>57</v>
      </c>
      <c r="D715" s="15" t="s">
        <v>1259</v>
      </c>
      <c r="E715" s="15" t="s">
        <v>1260</v>
      </c>
      <c r="F715" s="15" t="s">
        <v>1259</v>
      </c>
      <c r="G715" s="15" t="s">
        <v>1260</v>
      </c>
      <c r="H715" s="15" t="s">
        <v>3297</v>
      </c>
      <c r="I715" s="15" t="s">
        <v>3298</v>
      </c>
      <c r="J715" s="15" t="s">
        <v>3299</v>
      </c>
      <c r="K715" s="15" t="s">
        <v>1266</v>
      </c>
      <c r="L715" s="15" t="s">
        <v>63</v>
      </c>
      <c r="M715" s="15" t="s">
        <v>1267</v>
      </c>
      <c r="N715" s="48" t="s">
        <v>4002</v>
      </c>
    </row>
    <row r="716" spans="1:14">
      <c r="A716" t="str">
        <f t="shared" si="11"/>
        <v>Metcalfe County Schools, KY</v>
      </c>
      <c r="B716" t="s">
        <v>57</v>
      </c>
      <c r="D716" s="15" t="s">
        <v>1269</v>
      </c>
      <c r="E716" s="15" t="s">
        <v>1270</v>
      </c>
      <c r="F716" s="15" t="s">
        <v>1269</v>
      </c>
      <c r="G716" s="15" t="s">
        <v>1270</v>
      </c>
      <c r="H716" s="15" t="s">
        <v>3300</v>
      </c>
      <c r="I716" s="15" t="s">
        <v>3301</v>
      </c>
      <c r="J716" s="15" t="s">
        <v>3302</v>
      </c>
      <c r="K716" s="15" t="s">
        <v>1276</v>
      </c>
      <c r="L716" s="15" t="s">
        <v>63</v>
      </c>
      <c r="M716" s="15" t="s">
        <v>1277</v>
      </c>
      <c r="N716" s="48" t="s">
        <v>4003</v>
      </c>
    </row>
    <row r="717" spans="1:14">
      <c r="A717" t="str">
        <f t="shared" si="11"/>
        <v>Middlesboro ISD, KY</v>
      </c>
      <c r="B717" t="s">
        <v>57</v>
      </c>
      <c r="D717" t="s">
        <v>1279</v>
      </c>
      <c r="E717" t="s">
        <v>1280</v>
      </c>
      <c r="F717" t="s">
        <v>1279</v>
      </c>
      <c r="G717" t="s">
        <v>1280</v>
      </c>
      <c r="H717" t="s">
        <v>3303</v>
      </c>
      <c r="I717" t="s">
        <v>3304</v>
      </c>
      <c r="J717" t="s">
        <v>3305</v>
      </c>
      <c r="K717" t="s">
        <v>371</v>
      </c>
      <c r="L717" t="s">
        <v>63</v>
      </c>
      <c r="M717" t="s">
        <v>372</v>
      </c>
      <c r="N717" s="48" t="s">
        <v>4004</v>
      </c>
    </row>
    <row r="718" spans="1:14">
      <c r="A718" t="str">
        <f t="shared" si="11"/>
        <v>Model Laboratory School, KY</v>
      </c>
      <c r="B718" t="s">
        <v>57</v>
      </c>
      <c r="D718" s="15" t="s">
        <v>1287</v>
      </c>
      <c r="E718" s="15" t="s">
        <v>1288</v>
      </c>
      <c r="F718" s="15" t="s">
        <v>1287</v>
      </c>
      <c r="G718" s="15" t="s">
        <v>1288</v>
      </c>
      <c r="H718" s="15" t="s">
        <v>1287</v>
      </c>
      <c r="I718" s="15" t="s">
        <v>1288</v>
      </c>
      <c r="J718" s="15" t="s">
        <v>1295</v>
      </c>
      <c r="K718" s="15" t="s">
        <v>1150</v>
      </c>
      <c r="L718" s="15" t="s">
        <v>63</v>
      </c>
      <c r="M718" s="15" t="s">
        <v>1151</v>
      </c>
      <c r="N718" s="48" t="s">
        <v>4005</v>
      </c>
    </row>
    <row r="719" spans="1:14">
      <c r="A719" t="str">
        <f t="shared" si="11"/>
        <v>Monroe Co SD, KY</v>
      </c>
      <c r="B719" t="s">
        <v>57</v>
      </c>
      <c r="D719" s="15" t="s">
        <v>1296</v>
      </c>
      <c r="E719" s="15" t="s">
        <v>1297</v>
      </c>
      <c r="F719" s="15" t="s">
        <v>1296</v>
      </c>
      <c r="G719" s="15" t="s">
        <v>1297</v>
      </c>
      <c r="H719" s="15" t="s">
        <v>3306</v>
      </c>
      <c r="I719" s="15" t="s">
        <v>3307</v>
      </c>
      <c r="J719" s="15" t="s">
        <v>3308</v>
      </c>
      <c r="K719" s="15" t="s">
        <v>3309</v>
      </c>
      <c r="L719" s="15" t="s">
        <v>63</v>
      </c>
      <c r="M719" s="15" t="s">
        <v>3310</v>
      </c>
      <c r="N719" s="48" t="s">
        <v>4006</v>
      </c>
    </row>
    <row r="720" spans="1:14">
      <c r="A720" t="str">
        <f t="shared" si="11"/>
        <v>Monroe Co SD, KY</v>
      </c>
      <c r="B720" t="s">
        <v>57</v>
      </c>
      <c r="D720" s="15" t="s">
        <v>1296</v>
      </c>
      <c r="E720" s="15" t="s">
        <v>1297</v>
      </c>
      <c r="F720" s="15" t="s">
        <v>1296</v>
      </c>
      <c r="G720" s="15" t="s">
        <v>1297</v>
      </c>
      <c r="H720" s="15" t="s">
        <v>3311</v>
      </c>
      <c r="I720" s="15" t="s">
        <v>3312</v>
      </c>
      <c r="J720" s="15" t="s">
        <v>3313</v>
      </c>
      <c r="K720" s="15" t="s">
        <v>1303</v>
      </c>
      <c r="L720" s="15" t="s">
        <v>63</v>
      </c>
      <c r="M720" s="15" t="s">
        <v>1304</v>
      </c>
      <c r="N720" s="48" t="s">
        <v>4007</v>
      </c>
    </row>
    <row r="721" spans="1:14">
      <c r="A721" t="str">
        <f t="shared" si="11"/>
        <v>Monroe Co SD, KY</v>
      </c>
      <c r="B721" t="s">
        <v>57</v>
      </c>
      <c r="D721" s="15" t="s">
        <v>1296</v>
      </c>
      <c r="E721" s="15" t="s">
        <v>1297</v>
      </c>
      <c r="F721" s="15" t="s">
        <v>1296</v>
      </c>
      <c r="G721" s="15" t="s">
        <v>1297</v>
      </c>
      <c r="H721" s="15" t="s">
        <v>3314</v>
      </c>
      <c r="I721" s="15" t="s">
        <v>3315</v>
      </c>
      <c r="J721" s="15" t="s">
        <v>3316</v>
      </c>
      <c r="K721" s="15" t="s">
        <v>1303</v>
      </c>
      <c r="L721" s="15" t="s">
        <v>63</v>
      </c>
      <c r="M721" s="15" t="s">
        <v>1304</v>
      </c>
      <c r="N721" s="49" t="s">
        <v>4008</v>
      </c>
    </row>
    <row r="722" spans="1:14">
      <c r="A722" t="str">
        <f t="shared" si="11"/>
        <v>Montgomery Co SD, KY</v>
      </c>
      <c r="B722" t="s">
        <v>57</v>
      </c>
      <c r="D722" s="15" t="s">
        <v>1306</v>
      </c>
      <c r="E722" s="15" t="s">
        <v>1307</v>
      </c>
      <c r="F722" s="15" t="s">
        <v>1306</v>
      </c>
      <c r="G722" s="15" t="s">
        <v>1307</v>
      </c>
      <c r="H722" s="15" t="s">
        <v>3317</v>
      </c>
      <c r="I722" s="15" t="s">
        <v>3318</v>
      </c>
      <c r="J722" s="15" t="s">
        <v>3319</v>
      </c>
      <c r="K722" s="15" t="s">
        <v>1313</v>
      </c>
      <c r="L722" s="15" t="s">
        <v>63</v>
      </c>
      <c r="M722" s="15" t="s">
        <v>1314</v>
      </c>
      <c r="N722" s="48" t="s">
        <v>4009</v>
      </c>
    </row>
    <row r="723" spans="1:14">
      <c r="A723" t="str">
        <f t="shared" si="11"/>
        <v>Montgomery Co SD, KY</v>
      </c>
      <c r="B723" t="s">
        <v>57</v>
      </c>
      <c r="D723" s="15" t="s">
        <v>1306</v>
      </c>
      <c r="E723" s="15" t="s">
        <v>1307</v>
      </c>
      <c r="F723" s="15" t="s">
        <v>1306</v>
      </c>
      <c r="G723" s="15" t="s">
        <v>1307</v>
      </c>
      <c r="H723" s="15" t="s">
        <v>3320</v>
      </c>
      <c r="I723" s="15" t="s">
        <v>3321</v>
      </c>
      <c r="J723" s="15" t="s">
        <v>3322</v>
      </c>
      <c r="K723" s="15" t="s">
        <v>1313</v>
      </c>
      <c r="L723" s="15" t="s">
        <v>63</v>
      </c>
      <c r="M723" s="15" t="s">
        <v>1314</v>
      </c>
      <c r="N723" s="48" t="s">
        <v>4010</v>
      </c>
    </row>
    <row r="724" spans="1:14">
      <c r="A724" t="str">
        <f t="shared" si="11"/>
        <v>Montgomery Co SD, KY</v>
      </c>
      <c r="B724" t="s">
        <v>57</v>
      </c>
      <c r="D724" s="15" t="s">
        <v>1306</v>
      </c>
      <c r="E724" s="15" t="s">
        <v>1307</v>
      </c>
      <c r="F724" s="15" t="s">
        <v>1306</v>
      </c>
      <c r="G724" s="15" t="s">
        <v>1307</v>
      </c>
      <c r="H724" s="15" t="s">
        <v>3323</v>
      </c>
      <c r="I724" s="15" t="s">
        <v>3324</v>
      </c>
      <c r="J724" s="15" t="s">
        <v>3325</v>
      </c>
      <c r="K724" s="15" t="s">
        <v>1313</v>
      </c>
      <c r="L724" s="15" t="s">
        <v>63</v>
      </c>
      <c r="M724" s="15" t="s">
        <v>1314</v>
      </c>
      <c r="N724" s="48" t="s">
        <v>4011</v>
      </c>
    </row>
    <row r="725" spans="1:14">
      <c r="A725" t="str">
        <f t="shared" si="11"/>
        <v>Montgomery Co SD, KY</v>
      </c>
      <c r="B725" t="s">
        <v>57</v>
      </c>
      <c r="D725" s="15" t="s">
        <v>1306</v>
      </c>
      <c r="E725" s="15" t="s">
        <v>1307</v>
      </c>
      <c r="F725" s="15" t="s">
        <v>1306</v>
      </c>
      <c r="G725" s="15" t="s">
        <v>1307</v>
      </c>
      <c r="H725" s="15" t="s">
        <v>3326</v>
      </c>
      <c r="I725" s="15" t="s">
        <v>3327</v>
      </c>
      <c r="J725" t="s">
        <v>3328</v>
      </c>
      <c r="K725" s="15" t="s">
        <v>1313</v>
      </c>
      <c r="L725" s="15" t="s">
        <v>63</v>
      </c>
      <c r="M725" s="15" t="s">
        <v>1314</v>
      </c>
      <c r="N725" s="48" t="s">
        <v>4012</v>
      </c>
    </row>
    <row r="726" spans="1:14">
      <c r="A726" t="str">
        <f t="shared" si="11"/>
        <v>Montgomery Co SD, KY</v>
      </c>
      <c r="B726" t="s">
        <v>57</v>
      </c>
      <c r="D726" s="15" t="s">
        <v>1306</v>
      </c>
      <c r="E726" s="15" t="s">
        <v>1307</v>
      </c>
      <c r="F726" s="15" t="s">
        <v>1306</v>
      </c>
      <c r="G726" s="15" t="s">
        <v>1307</v>
      </c>
      <c r="H726" s="15" t="s">
        <v>3329</v>
      </c>
      <c r="I726" s="15" t="s">
        <v>3330</v>
      </c>
      <c r="J726" s="15" t="s">
        <v>3328</v>
      </c>
      <c r="K726" s="15" t="s">
        <v>1313</v>
      </c>
      <c r="L726" s="15" t="s">
        <v>63</v>
      </c>
      <c r="M726" s="15" t="s">
        <v>1314</v>
      </c>
      <c r="N726" s="48" t="s">
        <v>4013</v>
      </c>
    </row>
    <row r="727" spans="1:14">
      <c r="A727" t="str">
        <f t="shared" si="11"/>
        <v>Morgan Co SD, KY</v>
      </c>
      <c r="B727" t="s">
        <v>57</v>
      </c>
      <c r="D727" s="15" t="s">
        <v>1315</v>
      </c>
      <c r="E727" s="15" t="s">
        <v>1316</v>
      </c>
      <c r="F727" s="15" t="s">
        <v>1315</v>
      </c>
      <c r="G727" s="15" t="s">
        <v>1316</v>
      </c>
      <c r="H727" s="15" t="s">
        <v>3331</v>
      </c>
      <c r="I727" s="15" t="s">
        <v>3332</v>
      </c>
      <c r="J727" s="15" t="s">
        <v>3333</v>
      </c>
      <c r="K727" s="15" t="s">
        <v>1322</v>
      </c>
      <c r="L727" s="15" t="s">
        <v>63</v>
      </c>
      <c r="M727" s="15" t="s">
        <v>1323</v>
      </c>
      <c r="N727" s="48" t="s">
        <v>4014</v>
      </c>
    </row>
    <row r="728" spans="1:14">
      <c r="A728" t="str">
        <f t="shared" si="11"/>
        <v>Morgan Co SD, KY</v>
      </c>
      <c r="B728" t="s">
        <v>57</v>
      </c>
      <c r="D728" s="15" t="s">
        <v>1315</v>
      </c>
      <c r="E728" s="15" t="s">
        <v>1316</v>
      </c>
      <c r="F728" s="15" t="s">
        <v>1315</v>
      </c>
      <c r="G728" s="15" t="s">
        <v>1316</v>
      </c>
      <c r="H728" s="15" t="s">
        <v>3334</v>
      </c>
      <c r="I728" s="15" t="s">
        <v>3335</v>
      </c>
      <c r="J728" s="15" t="s">
        <v>3336</v>
      </c>
      <c r="K728" s="15" t="s">
        <v>3337</v>
      </c>
      <c r="L728" s="15" t="s">
        <v>63</v>
      </c>
      <c r="M728" s="15" t="s">
        <v>3338</v>
      </c>
      <c r="N728" s="48" t="s">
        <v>4015</v>
      </c>
    </row>
    <row r="729" spans="1:14">
      <c r="A729" t="str">
        <f t="shared" si="11"/>
        <v>Morgan Co SD, KY</v>
      </c>
      <c r="B729" t="s">
        <v>57</v>
      </c>
      <c r="D729" t="s">
        <v>1315</v>
      </c>
      <c r="E729" t="s">
        <v>1316</v>
      </c>
      <c r="F729" t="s">
        <v>1315</v>
      </c>
      <c r="G729" t="s">
        <v>1316</v>
      </c>
      <c r="H729" t="s">
        <v>3339</v>
      </c>
      <c r="I729" t="s">
        <v>3340</v>
      </c>
      <c r="J729" t="s">
        <v>3341</v>
      </c>
      <c r="K729" t="s">
        <v>1322</v>
      </c>
      <c r="L729" t="s">
        <v>63</v>
      </c>
      <c r="M729" t="s">
        <v>1323</v>
      </c>
      <c r="N729" s="48" t="s">
        <v>4016</v>
      </c>
    </row>
    <row r="730" spans="1:14">
      <c r="A730" t="str">
        <f t="shared" si="11"/>
        <v>Morgan Co SD, KY</v>
      </c>
      <c r="B730" t="s">
        <v>57</v>
      </c>
      <c r="D730" s="15" t="s">
        <v>1315</v>
      </c>
      <c r="E730" s="15" t="s">
        <v>1316</v>
      </c>
      <c r="F730" s="15" t="s">
        <v>1315</v>
      </c>
      <c r="G730" s="15" t="s">
        <v>1316</v>
      </c>
      <c r="H730" s="15" t="s">
        <v>3342</v>
      </c>
      <c r="I730" s="15" t="s">
        <v>3343</v>
      </c>
      <c r="J730" s="15" t="s">
        <v>3344</v>
      </c>
      <c r="K730" s="15" t="s">
        <v>1322</v>
      </c>
      <c r="L730" s="15" t="s">
        <v>63</v>
      </c>
      <c r="M730" s="15" t="s">
        <v>1323</v>
      </c>
      <c r="N730" s="48" t="s">
        <v>4017</v>
      </c>
    </row>
    <row r="731" spans="1:14">
      <c r="A731" t="str">
        <f t="shared" si="11"/>
        <v>Muhlenberg Co SD, KY</v>
      </c>
      <c r="B731" t="s">
        <v>57</v>
      </c>
      <c r="D731" t="s">
        <v>1325</v>
      </c>
      <c r="E731" t="s">
        <v>1326</v>
      </c>
      <c r="F731" t="s">
        <v>1325</v>
      </c>
      <c r="G731" t="s">
        <v>1326</v>
      </c>
      <c r="H731" t="s">
        <v>3345</v>
      </c>
      <c r="I731" t="s">
        <v>3346</v>
      </c>
      <c r="J731" t="s">
        <v>3347</v>
      </c>
      <c r="K731" t="s">
        <v>3348</v>
      </c>
      <c r="L731" t="s">
        <v>63</v>
      </c>
      <c r="M731" t="s">
        <v>3349</v>
      </c>
      <c r="N731" s="48" t="s">
        <v>4018</v>
      </c>
    </row>
    <row r="732" spans="1:14">
      <c r="A732" t="str">
        <f t="shared" si="11"/>
        <v>Muhlenberg Co SD, KY</v>
      </c>
      <c r="B732" t="s">
        <v>57</v>
      </c>
      <c r="D732" s="15" t="s">
        <v>1325</v>
      </c>
      <c r="E732" s="15" t="s">
        <v>1326</v>
      </c>
      <c r="F732" s="15" t="s">
        <v>1325</v>
      </c>
      <c r="G732" s="15" t="s">
        <v>1326</v>
      </c>
      <c r="H732" s="15" t="s">
        <v>3350</v>
      </c>
      <c r="I732" s="15" t="s">
        <v>3351</v>
      </c>
      <c r="J732" s="15" t="s">
        <v>3352</v>
      </c>
      <c r="K732" s="15" t="s">
        <v>3353</v>
      </c>
      <c r="L732" s="15" t="s">
        <v>63</v>
      </c>
      <c r="M732" s="15" t="s">
        <v>3354</v>
      </c>
      <c r="N732" s="48" t="s">
        <v>4019</v>
      </c>
    </row>
    <row r="733" spans="1:14">
      <c r="A733" t="str">
        <f t="shared" si="11"/>
        <v>Muhlenberg Co SD, KY</v>
      </c>
      <c r="B733" t="s">
        <v>57</v>
      </c>
      <c r="D733" t="s">
        <v>1325</v>
      </c>
      <c r="E733" t="s">
        <v>1326</v>
      </c>
      <c r="F733" t="s">
        <v>1325</v>
      </c>
      <c r="G733" t="s">
        <v>1326</v>
      </c>
      <c r="H733" t="s">
        <v>3355</v>
      </c>
      <c r="I733" t="s">
        <v>3356</v>
      </c>
      <c r="J733" t="s">
        <v>3357</v>
      </c>
      <c r="K733" t="s">
        <v>3358</v>
      </c>
      <c r="L733" t="s">
        <v>63</v>
      </c>
      <c r="M733" t="s">
        <v>3359</v>
      </c>
      <c r="N733" s="48" t="s">
        <v>4020</v>
      </c>
    </row>
    <row r="734" spans="1:14">
      <c r="A734" t="str">
        <f t="shared" si="11"/>
        <v>Muhlenberg Co SD, KY</v>
      </c>
      <c r="B734" t="s">
        <v>57</v>
      </c>
      <c r="D734" s="15" t="s">
        <v>1325</v>
      </c>
      <c r="E734" s="15" t="s">
        <v>1326</v>
      </c>
      <c r="F734" s="15" t="s">
        <v>1325</v>
      </c>
      <c r="G734" s="15" t="s">
        <v>1326</v>
      </c>
      <c r="H734" s="15" t="s">
        <v>3360</v>
      </c>
      <c r="I734" s="15" t="s">
        <v>3361</v>
      </c>
      <c r="J734" s="15" t="s">
        <v>3362</v>
      </c>
      <c r="K734" s="15" t="s">
        <v>3358</v>
      </c>
      <c r="L734" s="15" t="s">
        <v>63</v>
      </c>
      <c r="M734" s="15" t="s">
        <v>3359</v>
      </c>
      <c r="N734" s="48" t="s">
        <v>4021</v>
      </c>
    </row>
    <row r="735" spans="1:14">
      <c r="A735" t="str">
        <f t="shared" si="11"/>
        <v>Muhlenberg Co SD, KY</v>
      </c>
      <c r="B735" t="s">
        <v>57</v>
      </c>
      <c r="D735" s="15" t="s">
        <v>1325</v>
      </c>
      <c r="E735" s="15" t="s">
        <v>1326</v>
      </c>
      <c r="F735" s="15" t="s">
        <v>1325</v>
      </c>
      <c r="G735" s="15" t="s">
        <v>1326</v>
      </c>
      <c r="H735" s="15" t="s">
        <v>3363</v>
      </c>
      <c r="I735" s="15" t="s">
        <v>3364</v>
      </c>
      <c r="J735" s="15" t="s">
        <v>3365</v>
      </c>
      <c r="K735" s="15" t="s">
        <v>3366</v>
      </c>
      <c r="L735" s="15" t="s">
        <v>63</v>
      </c>
      <c r="M735" s="15" t="s">
        <v>3367</v>
      </c>
      <c r="N735" s="48" t="s">
        <v>4022</v>
      </c>
    </row>
    <row r="736" spans="1:14">
      <c r="A736" t="str">
        <f t="shared" si="11"/>
        <v>Murray ISD, KY</v>
      </c>
      <c r="B736" t="s">
        <v>57</v>
      </c>
      <c r="D736" s="15" t="s">
        <v>1335</v>
      </c>
      <c r="E736" s="15" t="s">
        <v>1336</v>
      </c>
      <c r="F736" s="15" t="s">
        <v>1335</v>
      </c>
      <c r="G736" s="15" t="s">
        <v>1336</v>
      </c>
      <c r="H736" s="15" t="s">
        <v>3368</v>
      </c>
      <c r="I736" s="15" t="s">
        <v>3369</v>
      </c>
      <c r="J736" s="15" t="s">
        <v>3370</v>
      </c>
      <c r="K736" s="15" t="s">
        <v>341</v>
      </c>
      <c r="L736" s="15" t="s">
        <v>63</v>
      </c>
      <c r="M736" s="15" t="s">
        <v>342</v>
      </c>
      <c r="N736" s="48" t="s">
        <v>4023</v>
      </c>
    </row>
    <row r="737" spans="1:14">
      <c r="A737" t="str">
        <f t="shared" si="11"/>
        <v>Nelson Co SD, KY</v>
      </c>
      <c r="B737" t="s">
        <v>57</v>
      </c>
      <c r="D737" t="s">
        <v>1343</v>
      </c>
      <c r="E737" t="s">
        <v>1344</v>
      </c>
      <c r="F737" t="s">
        <v>1343</v>
      </c>
      <c r="G737" t="s">
        <v>1344</v>
      </c>
      <c r="H737" t="s">
        <v>3371</v>
      </c>
      <c r="I737" t="s">
        <v>3372</v>
      </c>
      <c r="J737" t="s">
        <v>3373</v>
      </c>
      <c r="K737" t="s">
        <v>3374</v>
      </c>
      <c r="L737" t="s">
        <v>63</v>
      </c>
      <c r="M737" t="s">
        <v>3375</v>
      </c>
      <c r="N737" s="48" t="s">
        <v>4024</v>
      </c>
    </row>
    <row r="738" spans="1:14">
      <c r="A738" t="str">
        <f t="shared" si="11"/>
        <v>Nelson Co SD, KY</v>
      </c>
      <c r="B738" t="s">
        <v>57</v>
      </c>
      <c r="D738" s="15" t="s">
        <v>1343</v>
      </c>
      <c r="E738" s="15" t="s">
        <v>1344</v>
      </c>
      <c r="F738" s="15" t="s">
        <v>1343</v>
      </c>
      <c r="G738" s="15" t="s">
        <v>1344</v>
      </c>
      <c r="H738" s="15" t="s">
        <v>3376</v>
      </c>
      <c r="I738" s="15" t="s">
        <v>3377</v>
      </c>
      <c r="J738" s="15" t="s">
        <v>3378</v>
      </c>
      <c r="K738" s="15" t="s">
        <v>3379</v>
      </c>
      <c r="L738" s="15" t="s">
        <v>63</v>
      </c>
      <c r="M738" s="15" t="s">
        <v>3380</v>
      </c>
      <c r="N738" s="48" t="s">
        <v>4025</v>
      </c>
    </row>
    <row r="739" spans="1:14">
      <c r="A739" t="str">
        <f t="shared" si="11"/>
        <v>Nelson Co SD, KY</v>
      </c>
      <c r="B739" t="s">
        <v>57</v>
      </c>
      <c r="D739" s="15" t="s">
        <v>1343</v>
      </c>
      <c r="E739" s="15" t="s">
        <v>1344</v>
      </c>
      <c r="F739" s="15" t="s">
        <v>1343</v>
      </c>
      <c r="G739" s="15" t="s">
        <v>1344</v>
      </c>
      <c r="H739" s="15" t="s">
        <v>3381</v>
      </c>
      <c r="I739" s="15" t="s">
        <v>3382</v>
      </c>
      <c r="J739" s="15" t="s">
        <v>3383</v>
      </c>
      <c r="K739" s="15" t="s">
        <v>3384</v>
      </c>
      <c r="L739" s="15" t="s">
        <v>63</v>
      </c>
      <c r="M739" s="15" t="s">
        <v>3385</v>
      </c>
      <c r="N739" s="48" t="s">
        <v>4026</v>
      </c>
    </row>
    <row r="740" spans="1:14">
      <c r="A740" t="str">
        <f t="shared" si="11"/>
        <v>Nelson Co SD, KY</v>
      </c>
      <c r="B740" t="s">
        <v>57</v>
      </c>
      <c r="D740" s="15" t="s">
        <v>1343</v>
      </c>
      <c r="E740" s="15" t="s">
        <v>1344</v>
      </c>
      <c r="F740" s="15" t="s">
        <v>1343</v>
      </c>
      <c r="G740" s="15" t="s">
        <v>1344</v>
      </c>
      <c r="H740" s="15" t="s">
        <v>3386</v>
      </c>
      <c r="I740" s="15" t="s">
        <v>3387</v>
      </c>
      <c r="J740" s="15" t="s">
        <v>3388</v>
      </c>
      <c r="K740" s="15" t="s">
        <v>144</v>
      </c>
      <c r="L740" s="15" t="s">
        <v>63</v>
      </c>
      <c r="M740" s="15" t="s">
        <v>145</v>
      </c>
      <c r="N740" s="48" t="s">
        <v>4027</v>
      </c>
    </row>
    <row r="741" spans="1:14">
      <c r="A741" t="str">
        <f t="shared" si="11"/>
        <v>Nelson Co SD, KY</v>
      </c>
      <c r="B741" t="s">
        <v>57</v>
      </c>
      <c r="D741" s="15" t="s">
        <v>1343</v>
      </c>
      <c r="E741" s="15" t="s">
        <v>1344</v>
      </c>
      <c r="F741" s="15" t="s">
        <v>1343</v>
      </c>
      <c r="G741" s="15" t="s">
        <v>1344</v>
      </c>
      <c r="H741" s="15" t="s">
        <v>3389</v>
      </c>
      <c r="I741" s="15" t="s">
        <v>3390</v>
      </c>
      <c r="J741" s="15" t="s">
        <v>3391</v>
      </c>
      <c r="K741" s="15" t="s">
        <v>3392</v>
      </c>
      <c r="L741" s="15" t="s">
        <v>63</v>
      </c>
      <c r="M741" s="15" t="s">
        <v>3393</v>
      </c>
      <c r="N741" s="49" t="s">
        <v>4028</v>
      </c>
    </row>
    <row r="742" spans="1:14">
      <c r="A742" t="str">
        <f t="shared" si="11"/>
        <v>Newport ISD, KY</v>
      </c>
      <c r="B742" t="s">
        <v>57</v>
      </c>
      <c r="D742" s="15" t="s">
        <v>1351</v>
      </c>
      <c r="E742" s="15" t="s">
        <v>1352</v>
      </c>
      <c r="F742" s="15" t="s">
        <v>1351</v>
      </c>
      <c r="G742" s="15" t="s">
        <v>1352</v>
      </c>
      <c r="H742" s="15" t="s">
        <v>3394</v>
      </c>
      <c r="I742" s="15" t="s">
        <v>3395</v>
      </c>
      <c r="J742" s="15" t="s">
        <v>3396</v>
      </c>
      <c r="K742" s="15" t="s">
        <v>1358</v>
      </c>
      <c r="L742" s="15" t="s">
        <v>63</v>
      </c>
      <c r="M742" s="15" t="s">
        <v>1359</v>
      </c>
      <c r="N742" s="48" t="s">
        <v>4029</v>
      </c>
    </row>
    <row r="743" spans="1:14">
      <c r="A743" t="str">
        <f t="shared" si="11"/>
        <v>Nicholas Co SD, KY</v>
      </c>
      <c r="B743" t="s">
        <v>57</v>
      </c>
      <c r="D743" s="15" t="s">
        <v>1361</v>
      </c>
      <c r="E743" s="15" t="s">
        <v>1362</v>
      </c>
      <c r="F743" s="15" t="s">
        <v>1361</v>
      </c>
      <c r="G743" s="15" t="s">
        <v>1362</v>
      </c>
      <c r="H743" s="15" t="s">
        <v>3397</v>
      </c>
      <c r="I743" s="15" t="s">
        <v>3398</v>
      </c>
      <c r="J743" s="15" t="s">
        <v>3399</v>
      </c>
      <c r="K743" s="15" t="s">
        <v>1367</v>
      </c>
      <c r="L743" s="15" t="s">
        <v>63</v>
      </c>
      <c r="M743" s="15" t="s">
        <v>1368</v>
      </c>
      <c r="N743" s="49" t="s">
        <v>4030</v>
      </c>
    </row>
    <row r="744" spans="1:14">
      <c r="A744" t="str">
        <f t="shared" si="11"/>
        <v>Ohio Co SD, KY</v>
      </c>
      <c r="B744" t="s">
        <v>57</v>
      </c>
      <c r="D744" s="15" t="s">
        <v>1370</v>
      </c>
      <c r="E744" s="15" t="s">
        <v>1371</v>
      </c>
      <c r="F744" s="15" t="s">
        <v>1370</v>
      </c>
      <c r="G744" s="15" t="s">
        <v>1371</v>
      </c>
      <c r="H744" s="15" t="s">
        <v>3400</v>
      </c>
      <c r="I744" s="15" t="s">
        <v>3401</v>
      </c>
      <c r="J744" s="15" t="s">
        <v>3402</v>
      </c>
      <c r="K744" s="15" t="s">
        <v>3403</v>
      </c>
      <c r="L744" s="15" t="s">
        <v>63</v>
      </c>
      <c r="M744" s="15" t="s">
        <v>3404</v>
      </c>
      <c r="N744" s="48" t="s">
        <v>4031</v>
      </c>
    </row>
    <row r="745" spans="1:14">
      <c r="A745" t="str">
        <f t="shared" si="11"/>
        <v>Ohio Co SD, KY</v>
      </c>
      <c r="B745" t="s">
        <v>57</v>
      </c>
      <c r="D745" s="15" t="s">
        <v>1370</v>
      </c>
      <c r="E745" s="15" t="s">
        <v>1371</v>
      </c>
      <c r="F745" s="15" t="s">
        <v>1370</v>
      </c>
      <c r="G745" s="15" t="s">
        <v>1371</v>
      </c>
      <c r="H745" s="15" t="s">
        <v>3405</v>
      </c>
      <c r="I745" s="15" t="s">
        <v>3406</v>
      </c>
      <c r="J745" s="15" t="s">
        <v>3407</v>
      </c>
      <c r="K745" s="15" t="s">
        <v>3408</v>
      </c>
      <c r="L745" s="15" t="s">
        <v>63</v>
      </c>
      <c r="M745" s="15" t="s">
        <v>3409</v>
      </c>
      <c r="N745" s="48" t="s">
        <v>4032</v>
      </c>
    </row>
    <row r="746" spans="1:14">
      <c r="A746" t="str">
        <f t="shared" si="11"/>
        <v>Ohio Co SD, KY</v>
      </c>
      <c r="B746" t="s">
        <v>57</v>
      </c>
      <c r="D746" t="s">
        <v>1370</v>
      </c>
      <c r="E746" t="s">
        <v>1371</v>
      </c>
      <c r="F746" t="s">
        <v>1370</v>
      </c>
      <c r="G746" t="s">
        <v>1371</v>
      </c>
      <c r="H746" t="s">
        <v>3410</v>
      </c>
      <c r="I746" t="s">
        <v>3411</v>
      </c>
      <c r="J746" t="s">
        <v>3412</v>
      </c>
      <c r="K746" t="s">
        <v>3413</v>
      </c>
      <c r="L746" t="s">
        <v>63</v>
      </c>
      <c r="M746" t="s">
        <v>3414</v>
      </c>
      <c r="N746" s="48" t="s">
        <v>4033</v>
      </c>
    </row>
    <row r="747" spans="1:14">
      <c r="A747" t="str">
        <f t="shared" si="11"/>
        <v>Ohio Co SD, KY</v>
      </c>
      <c r="B747" t="s">
        <v>57</v>
      </c>
      <c r="D747" s="15" t="s">
        <v>1370</v>
      </c>
      <c r="E747" s="15" t="s">
        <v>1371</v>
      </c>
      <c r="F747" s="15" t="s">
        <v>1370</v>
      </c>
      <c r="G747" s="15" t="s">
        <v>1371</v>
      </c>
      <c r="H747" s="15" t="s">
        <v>3415</v>
      </c>
      <c r="I747" s="15" t="s">
        <v>1882</v>
      </c>
      <c r="J747" s="15" t="s">
        <v>3416</v>
      </c>
      <c r="K747" s="15" t="s">
        <v>3403</v>
      </c>
      <c r="L747" s="15" t="s">
        <v>63</v>
      </c>
      <c r="M747" s="15" t="s">
        <v>3404</v>
      </c>
      <c r="N747" s="48" t="s">
        <v>4034</v>
      </c>
    </row>
    <row r="748" spans="1:14">
      <c r="A748" t="str">
        <f t="shared" si="11"/>
        <v>Ohio Co SD, KY</v>
      </c>
      <c r="B748" t="s">
        <v>57</v>
      </c>
      <c r="D748" t="s">
        <v>1370</v>
      </c>
      <c r="E748" t="s">
        <v>1371</v>
      </c>
      <c r="F748" t="s">
        <v>1370</v>
      </c>
      <c r="G748" t="s">
        <v>1371</v>
      </c>
      <c r="H748" t="s">
        <v>3417</v>
      </c>
      <c r="I748" t="s">
        <v>3418</v>
      </c>
      <c r="J748" t="s">
        <v>3419</v>
      </c>
      <c r="K748" t="s">
        <v>1377</v>
      </c>
      <c r="L748" t="s">
        <v>63</v>
      </c>
      <c r="M748" t="s">
        <v>1378</v>
      </c>
      <c r="N748" s="48" t="s">
        <v>4035</v>
      </c>
    </row>
    <row r="749" spans="1:14">
      <c r="A749" t="str">
        <f t="shared" si="11"/>
        <v>Ohio Co SD, KY</v>
      </c>
      <c r="B749" t="s">
        <v>57</v>
      </c>
      <c r="D749" s="15" t="s">
        <v>1370</v>
      </c>
      <c r="E749" s="15" t="s">
        <v>1371</v>
      </c>
      <c r="F749" s="15" t="s">
        <v>1370</v>
      </c>
      <c r="G749" s="15" t="s">
        <v>1371</v>
      </c>
      <c r="H749" s="15" t="s">
        <v>3420</v>
      </c>
      <c r="I749" s="15" t="s">
        <v>3421</v>
      </c>
      <c r="J749" s="15" t="s">
        <v>3422</v>
      </c>
      <c r="K749" s="15" t="s">
        <v>3423</v>
      </c>
      <c r="L749" s="15" t="s">
        <v>63</v>
      </c>
      <c r="M749" s="15" t="s">
        <v>3424</v>
      </c>
      <c r="N749" s="48" t="s">
        <v>4036</v>
      </c>
    </row>
    <row r="750" spans="1:14">
      <c r="A750" t="str">
        <f t="shared" si="11"/>
        <v>Oldham Co SD, KY</v>
      </c>
      <c r="B750" t="s">
        <v>57</v>
      </c>
      <c r="D750" t="s">
        <v>1379</v>
      </c>
      <c r="E750" t="s">
        <v>1380</v>
      </c>
      <c r="F750" t="s">
        <v>1379</v>
      </c>
      <c r="G750" t="s">
        <v>1380</v>
      </c>
      <c r="H750" t="s">
        <v>3425</v>
      </c>
      <c r="I750" t="s">
        <v>3426</v>
      </c>
      <c r="J750" t="s">
        <v>3427</v>
      </c>
      <c r="K750" t="s">
        <v>3428</v>
      </c>
      <c r="L750" t="s">
        <v>63</v>
      </c>
      <c r="M750" t="s">
        <v>3429</v>
      </c>
      <c r="N750" s="48" t="s">
        <v>4037</v>
      </c>
    </row>
    <row r="751" spans="1:14">
      <c r="A751" t="str">
        <f t="shared" si="11"/>
        <v>Oldham Co SD, KY</v>
      </c>
      <c r="B751" t="s">
        <v>57</v>
      </c>
      <c r="D751" s="15" t="s">
        <v>1379</v>
      </c>
      <c r="E751" s="15" t="s">
        <v>1380</v>
      </c>
      <c r="F751" s="15" t="s">
        <v>1379</v>
      </c>
      <c r="G751" s="15" t="s">
        <v>1380</v>
      </c>
      <c r="H751" s="15" t="s">
        <v>3430</v>
      </c>
      <c r="I751" s="15" t="s">
        <v>3431</v>
      </c>
      <c r="J751" s="15" t="s">
        <v>3432</v>
      </c>
      <c r="K751" s="15" t="s">
        <v>1387</v>
      </c>
      <c r="L751" s="15" t="s">
        <v>63</v>
      </c>
      <c r="M751" s="15" t="s">
        <v>1388</v>
      </c>
      <c r="N751" s="49" t="s">
        <v>4038</v>
      </c>
    </row>
    <row r="752" spans="1:14">
      <c r="A752" t="str">
        <f t="shared" si="11"/>
        <v>Oldham Co SD, KY</v>
      </c>
      <c r="B752" t="s">
        <v>57</v>
      </c>
      <c r="D752" s="15" t="s">
        <v>1379</v>
      </c>
      <c r="E752" s="15" t="s">
        <v>1380</v>
      </c>
      <c r="F752" s="15" t="s">
        <v>1379</v>
      </c>
      <c r="G752" s="15" t="s">
        <v>1380</v>
      </c>
      <c r="H752" s="15" t="s">
        <v>3433</v>
      </c>
      <c r="I752" s="15" t="s">
        <v>3434</v>
      </c>
      <c r="J752" s="15" t="s">
        <v>3435</v>
      </c>
      <c r="K752" s="15" t="s">
        <v>1387</v>
      </c>
      <c r="L752" s="15" t="s">
        <v>63</v>
      </c>
      <c r="M752" s="15" t="s">
        <v>1388</v>
      </c>
      <c r="N752" s="48" t="s">
        <v>4039</v>
      </c>
    </row>
    <row r="753" spans="1:14">
      <c r="A753" t="str">
        <f t="shared" si="11"/>
        <v>Oldham Co SD, KY</v>
      </c>
      <c r="B753" t="s">
        <v>57</v>
      </c>
      <c r="D753" s="15" t="s">
        <v>1379</v>
      </c>
      <c r="E753" s="15" t="s">
        <v>1380</v>
      </c>
      <c r="F753" s="15" t="s">
        <v>1379</v>
      </c>
      <c r="G753" s="15" t="s">
        <v>1380</v>
      </c>
      <c r="H753" s="15" t="s">
        <v>3436</v>
      </c>
      <c r="I753" s="15" t="s">
        <v>3437</v>
      </c>
      <c r="J753" s="15" t="s">
        <v>3438</v>
      </c>
      <c r="K753" s="15" t="s">
        <v>1387</v>
      </c>
      <c r="L753" s="15" t="s">
        <v>63</v>
      </c>
      <c r="M753" s="15" t="s">
        <v>1388</v>
      </c>
      <c r="N753" s="48" t="s">
        <v>4040</v>
      </c>
    </row>
    <row r="754" spans="1:14">
      <c r="A754" t="str">
        <f t="shared" si="11"/>
        <v>Oldham Co SD, KY</v>
      </c>
      <c r="B754" t="s">
        <v>57</v>
      </c>
      <c r="D754" t="s">
        <v>1379</v>
      </c>
      <c r="E754" t="s">
        <v>1380</v>
      </c>
      <c r="F754" t="s">
        <v>1379</v>
      </c>
      <c r="G754" t="s">
        <v>1380</v>
      </c>
      <c r="H754" t="s">
        <v>3439</v>
      </c>
      <c r="I754" t="s">
        <v>3440</v>
      </c>
      <c r="J754" t="s">
        <v>3441</v>
      </c>
      <c r="K754" t="s">
        <v>2726</v>
      </c>
      <c r="L754" t="s">
        <v>63</v>
      </c>
      <c r="M754" t="s">
        <v>2727</v>
      </c>
      <c r="N754" s="49" t="s">
        <v>4041</v>
      </c>
    </row>
    <row r="755" spans="1:14">
      <c r="A755" t="str">
        <f t="shared" si="11"/>
        <v>Oldham Co SD, KY</v>
      </c>
      <c r="B755" t="s">
        <v>57</v>
      </c>
      <c r="D755" s="15" t="s">
        <v>1379</v>
      </c>
      <c r="E755" s="15" t="s">
        <v>1380</v>
      </c>
      <c r="F755" s="15" t="s">
        <v>1379</v>
      </c>
      <c r="G755" s="15" t="s">
        <v>1380</v>
      </c>
      <c r="H755" s="15" t="s">
        <v>3442</v>
      </c>
      <c r="I755" s="15" t="s">
        <v>3443</v>
      </c>
      <c r="J755" t="s">
        <v>3444</v>
      </c>
      <c r="K755" s="15" t="s">
        <v>3445</v>
      </c>
      <c r="L755" s="15" t="s">
        <v>63</v>
      </c>
      <c r="M755" s="15" t="s">
        <v>3446</v>
      </c>
      <c r="N755" s="48" t="s">
        <v>4042</v>
      </c>
    </row>
    <row r="756" spans="1:14">
      <c r="A756" t="str">
        <f t="shared" si="11"/>
        <v>Oldham Co SD, KY</v>
      </c>
      <c r="B756" t="s">
        <v>57</v>
      </c>
      <c r="D756" s="15" t="s">
        <v>1379</v>
      </c>
      <c r="E756" s="15" t="s">
        <v>1380</v>
      </c>
      <c r="F756" s="15" t="s">
        <v>1379</v>
      </c>
      <c r="G756" s="15" t="s">
        <v>1380</v>
      </c>
      <c r="H756" s="15" t="s">
        <v>3447</v>
      </c>
      <c r="I756" s="15" t="s">
        <v>3448</v>
      </c>
      <c r="J756" s="15" t="s">
        <v>3449</v>
      </c>
      <c r="K756" s="15" t="s">
        <v>1387</v>
      </c>
      <c r="L756" s="15" t="s">
        <v>63</v>
      </c>
      <c r="M756" s="15" t="s">
        <v>1388</v>
      </c>
      <c r="N756" s="48" t="s">
        <v>4043</v>
      </c>
    </row>
    <row r="757" spans="1:14">
      <c r="A757" t="str">
        <f t="shared" si="11"/>
        <v>Oldham Co SD, KY</v>
      </c>
      <c r="B757" t="s">
        <v>57</v>
      </c>
      <c r="D757" s="15" t="s">
        <v>1379</v>
      </c>
      <c r="E757" s="15" t="s">
        <v>1380</v>
      </c>
      <c r="F757" s="15" t="s">
        <v>1379</v>
      </c>
      <c r="G757" s="15" t="s">
        <v>1380</v>
      </c>
      <c r="H757" s="15" t="s">
        <v>3450</v>
      </c>
      <c r="I757" s="15" t="s">
        <v>3451</v>
      </c>
      <c r="J757" s="15" t="s">
        <v>3452</v>
      </c>
      <c r="K757" s="15" t="s">
        <v>3453</v>
      </c>
      <c r="L757" s="15" t="s">
        <v>63</v>
      </c>
      <c r="M757" s="15" t="s">
        <v>3454</v>
      </c>
      <c r="N757" s="48" t="s">
        <v>4044</v>
      </c>
    </row>
    <row r="758" spans="1:14">
      <c r="A758" t="str">
        <f t="shared" si="11"/>
        <v>Oldham Co SD, KY</v>
      </c>
      <c r="B758" t="s">
        <v>57</v>
      </c>
      <c r="D758" s="15" t="s">
        <v>1379</v>
      </c>
      <c r="E758" s="15" t="s">
        <v>1380</v>
      </c>
      <c r="F758" s="15" t="s">
        <v>1379</v>
      </c>
      <c r="G758" s="15" t="s">
        <v>1380</v>
      </c>
      <c r="H758" s="15" t="s">
        <v>3455</v>
      </c>
      <c r="I758" s="15" t="s">
        <v>3456</v>
      </c>
      <c r="J758" s="15" t="s">
        <v>3457</v>
      </c>
      <c r="K758" s="15" t="s">
        <v>1387</v>
      </c>
      <c r="L758" s="15" t="s">
        <v>63</v>
      </c>
      <c r="M758" s="15" t="s">
        <v>1388</v>
      </c>
      <c r="N758" s="48" t="s">
        <v>4045</v>
      </c>
    </row>
    <row r="759" spans="1:14">
      <c r="A759" t="str">
        <f t="shared" si="11"/>
        <v>Owen Co SD, KY</v>
      </c>
      <c r="B759" t="s">
        <v>57</v>
      </c>
      <c r="D759" t="s">
        <v>1390</v>
      </c>
      <c r="E759" t="s">
        <v>1391</v>
      </c>
      <c r="F759" t="s">
        <v>1390</v>
      </c>
      <c r="G759" t="s">
        <v>1391</v>
      </c>
      <c r="H759" t="s">
        <v>3458</v>
      </c>
      <c r="I759" t="s">
        <v>3459</v>
      </c>
      <c r="J759" t="s">
        <v>3460</v>
      </c>
      <c r="K759" t="s">
        <v>1397</v>
      </c>
      <c r="L759" t="s">
        <v>63</v>
      </c>
      <c r="M759" t="s">
        <v>1398</v>
      </c>
      <c r="N759" s="48" t="e">
        <v>#N/A</v>
      </c>
    </row>
    <row r="760" spans="1:14">
      <c r="A760" t="str">
        <f t="shared" si="11"/>
        <v>Owen Co SD, KY</v>
      </c>
      <c r="B760" t="s">
        <v>57</v>
      </c>
      <c r="D760" s="15" t="s">
        <v>1390</v>
      </c>
      <c r="E760" s="15" t="s">
        <v>1391</v>
      </c>
      <c r="F760" s="15" t="s">
        <v>1390</v>
      </c>
      <c r="G760" s="15" t="s">
        <v>1391</v>
      </c>
      <c r="H760" s="15"/>
      <c r="I760" s="15" t="s">
        <v>3461</v>
      </c>
      <c r="J760" s="15" t="s">
        <v>3462</v>
      </c>
      <c r="K760" s="15" t="s">
        <v>1397</v>
      </c>
      <c r="L760" s="15" t="s">
        <v>63</v>
      </c>
      <c r="M760" s="15">
        <v>40359</v>
      </c>
      <c r="N760" s="48" t="s">
        <v>4046</v>
      </c>
    </row>
    <row r="761" spans="1:14">
      <c r="A761" t="str">
        <f t="shared" si="11"/>
        <v>Owensboro ISD, KY</v>
      </c>
      <c r="B761" t="s">
        <v>57</v>
      </c>
      <c r="D761" s="15" t="s">
        <v>1400</v>
      </c>
      <c r="E761" s="15" t="s">
        <v>1401</v>
      </c>
      <c r="F761" s="15" t="s">
        <v>1400</v>
      </c>
      <c r="G761" s="15" t="s">
        <v>1401</v>
      </c>
      <c r="H761" s="15" t="s">
        <v>3463</v>
      </c>
      <c r="I761" s="15" t="s">
        <v>3464</v>
      </c>
      <c r="J761" s="15" t="s">
        <v>3465</v>
      </c>
      <c r="K761" s="15" t="s">
        <v>530</v>
      </c>
      <c r="L761" s="15" t="s">
        <v>63</v>
      </c>
      <c r="M761" s="15" t="s">
        <v>531</v>
      </c>
      <c r="N761" s="48" t="s">
        <v>4047</v>
      </c>
    </row>
    <row r="762" spans="1:14">
      <c r="A762" t="str">
        <f t="shared" si="11"/>
        <v>Owensboro ISD, KY</v>
      </c>
      <c r="B762" t="s">
        <v>57</v>
      </c>
      <c r="D762" s="15" t="s">
        <v>1400</v>
      </c>
      <c r="E762" s="15" t="s">
        <v>1401</v>
      </c>
      <c r="F762" s="15" t="s">
        <v>1400</v>
      </c>
      <c r="G762" s="15" t="s">
        <v>1401</v>
      </c>
      <c r="H762" s="15" t="s">
        <v>3466</v>
      </c>
      <c r="I762" s="15" t="s">
        <v>3467</v>
      </c>
      <c r="J762" s="15" t="s">
        <v>3468</v>
      </c>
      <c r="K762" s="15" t="s">
        <v>530</v>
      </c>
      <c r="L762" s="15" t="s">
        <v>63</v>
      </c>
      <c r="M762" s="15" t="s">
        <v>1408</v>
      </c>
      <c r="N762" s="48" t="s">
        <v>4048</v>
      </c>
    </row>
    <row r="763" spans="1:14">
      <c r="A763" t="str">
        <f t="shared" si="11"/>
        <v>Owensboro ISD, KY</v>
      </c>
      <c r="B763" t="s">
        <v>57</v>
      </c>
      <c r="D763" t="s">
        <v>1400</v>
      </c>
      <c r="E763" t="s">
        <v>1401</v>
      </c>
      <c r="F763" t="s">
        <v>1400</v>
      </c>
      <c r="G763" t="s">
        <v>1401</v>
      </c>
      <c r="H763" t="s">
        <v>3469</v>
      </c>
      <c r="I763" t="s">
        <v>3470</v>
      </c>
      <c r="J763" t="s">
        <v>3471</v>
      </c>
      <c r="K763" t="s">
        <v>530</v>
      </c>
      <c r="L763" t="s">
        <v>63</v>
      </c>
      <c r="M763" t="s">
        <v>1408</v>
      </c>
      <c r="N763" s="48" t="s">
        <v>4049</v>
      </c>
    </row>
    <row r="764" spans="1:14">
      <c r="A764" t="str">
        <f t="shared" si="11"/>
        <v>Owensboro ISD, KY</v>
      </c>
      <c r="B764" t="s">
        <v>57</v>
      </c>
      <c r="D764" s="15" t="s">
        <v>1400</v>
      </c>
      <c r="E764" s="15" t="s">
        <v>1401</v>
      </c>
      <c r="F764" s="15" t="s">
        <v>1400</v>
      </c>
      <c r="G764" s="15" t="s">
        <v>1401</v>
      </c>
      <c r="H764" s="15" t="s">
        <v>3472</v>
      </c>
      <c r="I764" s="15" t="s">
        <v>3473</v>
      </c>
      <c r="J764" s="15" t="s">
        <v>3474</v>
      </c>
      <c r="K764" s="15" t="s">
        <v>530</v>
      </c>
      <c r="L764" s="15" t="s">
        <v>63</v>
      </c>
      <c r="M764" s="15" t="s">
        <v>531</v>
      </c>
      <c r="N764" s="48" t="s">
        <v>4050</v>
      </c>
    </row>
    <row r="765" spans="1:14">
      <c r="A765" t="str">
        <f t="shared" si="11"/>
        <v>Owensboro ISD, KY</v>
      </c>
      <c r="B765" t="s">
        <v>57</v>
      </c>
      <c r="D765" t="s">
        <v>1400</v>
      </c>
      <c r="E765" t="s">
        <v>1401</v>
      </c>
      <c r="F765" t="s">
        <v>1400</v>
      </c>
      <c r="G765" t="s">
        <v>1401</v>
      </c>
      <c r="H765" t="s">
        <v>3475</v>
      </c>
      <c r="I765" t="s">
        <v>3476</v>
      </c>
      <c r="J765" t="s">
        <v>3477</v>
      </c>
      <c r="K765" t="s">
        <v>530</v>
      </c>
      <c r="L765" t="s">
        <v>63</v>
      </c>
      <c r="M765" t="s">
        <v>1408</v>
      </c>
      <c r="N765" s="48" t="s">
        <v>4051</v>
      </c>
    </row>
    <row r="766" spans="1:14">
      <c r="A766" t="str">
        <f t="shared" si="11"/>
        <v>Owsley Co SD, KY</v>
      </c>
      <c r="B766" t="s">
        <v>57</v>
      </c>
      <c r="D766" s="15" t="s">
        <v>1410</v>
      </c>
      <c r="E766" s="15" t="s">
        <v>1411</v>
      </c>
      <c r="F766" s="15" t="s">
        <v>1410</v>
      </c>
      <c r="G766" s="15" t="s">
        <v>1411</v>
      </c>
      <c r="H766" s="15" t="s">
        <v>3478</v>
      </c>
      <c r="I766" s="15" t="s">
        <v>3479</v>
      </c>
      <c r="J766" s="15" t="s">
        <v>3480</v>
      </c>
      <c r="K766" s="15" t="s">
        <v>726</v>
      </c>
      <c r="L766" s="15" t="s">
        <v>63</v>
      </c>
      <c r="M766" s="15" t="s">
        <v>727</v>
      </c>
      <c r="N766" s="48" t="s">
        <v>4052</v>
      </c>
    </row>
    <row r="767" spans="1:14">
      <c r="A767" t="str">
        <f t="shared" si="11"/>
        <v>Paducah ISD, KY</v>
      </c>
      <c r="B767" t="s">
        <v>57</v>
      </c>
      <c r="D767" t="s">
        <v>1419</v>
      </c>
      <c r="E767" t="s">
        <v>1420</v>
      </c>
      <c r="F767" t="s">
        <v>1419</v>
      </c>
      <c r="G767" t="s">
        <v>1420</v>
      </c>
      <c r="H767" t="s">
        <v>3481</v>
      </c>
      <c r="I767" t="s">
        <v>3482</v>
      </c>
      <c r="J767" t="s">
        <v>3483</v>
      </c>
      <c r="K767" t="s">
        <v>1213</v>
      </c>
      <c r="L767" t="s">
        <v>63</v>
      </c>
      <c r="M767" t="s">
        <v>3240</v>
      </c>
      <c r="N767" s="48" t="s">
        <v>4053</v>
      </c>
    </row>
    <row r="768" spans="1:14">
      <c r="A768" t="str">
        <f t="shared" si="11"/>
        <v>Paducah ISD, KY</v>
      </c>
      <c r="B768" t="s">
        <v>57</v>
      </c>
      <c r="D768" s="15" t="s">
        <v>1419</v>
      </c>
      <c r="E768" s="15" t="s">
        <v>1420</v>
      </c>
      <c r="F768" s="15" t="s">
        <v>1419</v>
      </c>
      <c r="G768" s="15" t="s">
        <v>1420</v>
      </c>
      <c r="H768" s="15" t="s">
        <v>3484</v>
      </c>
      <c r="I768" s="15" t="s">
        <v>3485</v>
      </c>
      <c r="J768" s="15" t="s">
        <v>3486</v>
      </c>
      <c r="K768" s="15" t="s">
        <v>1213</v>
      </c>
      <c r="L768" s="15" t="s">
        <v>63</v>
      </c>
      <c r="M768" s="15" t="s">
        <v>3240</v>
      </c>
      <c r="N768" s="48" t="s">
        <v>4054</v>
      </c>
    </row>
    <row r="769" spans="1:15">
      <c r="A769" t="str">
        <f t="shared" si="11"/>
        <v>Paducah ISD, KY</v>
      </c>
      <c r="B769" t="s">
        <v>57</v>
      </c>
      <c r="D769" t="s">
        <v>1419</v>
      </c>
      <c r="E769" t="s">
        <v>1420</v>
      </c>
      <c r="F769" t="s">
        <v>1419</v>
      </c>
      <c r="G769" t="s">
        <v>1420</v>
      </c>
      <c r="H769" t="s">
        <v>3487</v>
      </c>
      <c r="I769" t="s">
        <v>3488</v>
      </c>
      <c r="J769" t="s">
        <v>3489</v>
      </c>
      <c r="K769" t="s">
        <v>1213</v>
      </c>
      <c r="L769" t="s">
        <v>63</v>
      </c>
      <c r="M769" t="s">
        <v>1214</v>
      </c>
      <c r="N769" s="48" t="s">
        <v>4055</v>
      </c>
    </row>
    <row r="770" spans="1:15">
      <c r="A770" t="str">
        <f t="shared" ref="A770:A833" si="12">E770&amp;", KY"</f>
        <v>Paintsville ISD, KY</v>
      </c>
      <c r="B770" t="s">
        <v>57</v>
      </c>
      <c r="D770" s="15" t="s">
        <v>1427</v>
      </c>
      <c r="E770" s="15" t="s">
        <v>1428</v>
      </c>
      <c r="F770" s="15" t="s">
        <v>1427</v>
      </c>
      <c r="G770" s="15" t="s">
        <v>1428</v>
      </c>
      <c r="H770" s="15" t="s">
        <v>3490</v>
      </c>
      <c r="I770" s="15" t="s">
        <v>3491</v>
      </c>
      <c r="J770" s="15" t="s">
        <v>3492</v>
      </c>
      <c r="K770" s="15" t="s">
        <v>982</v>
      </c>
      <c r="L770" s="15" t="s">
        <v>63</v>
      </c>
      <c r="M770" s="15" t="s">
        <v>983</v>
      </c>
      <c r="N770" s="48" t="s">
        <v>4056</v>
      </c>
    </row>
    <row r="771" spans="1:15">
      <c r="A771" t="str">
        <f t="shared" si="12"/>
        <v>Paris ISD, KY</v>
      </c>
      <c r="B771" t="s">
        <v>57</v>
      </c>
      <c r="D771" s="15" t="s">
        <v>1434</v>
      </c>
      <c r="E771" s="15" t="s">
        <v>1435</v>
      </c>
      <c r="F771" s="15" t="s">
        <v>1434</v>
      </c>
      <c r="G771" s="15" t="s">
        <v>1435</v>
      </c>
      <c r="H771" s="15" t="s">
        <v>3493</v>
      </c>
      <c r="I771" s="15" t="s">
        <v>3494</v>
      </c>
      <c r="J771" t="s">
        <v>3495</v>
      </c>
      <c r="K771" s="15" t="s">
        <v>225</v>
      </c>
      <c r="L771" s="15" t="s">
        <v>63</v>
      </c>
      <c r="M771" s="15" t="s">
        <v>226</v>
      </c>
      <c r="N771" s="48" t="s">
        <v>4057</v>
      </c>
      <c r="O771" s="22"/>
    </row>
    <row r="772" spans="1:15">
      <c r="A772" t="str">
        <f t="shared" si="12"/>
        <v>Pendleton Co SD, KY</v>
      </c>
      <c r="B772" t="s">
        <v>57</v>
      </c>
      <c r="D772" s="15" t="s">
        <v>1442</v>
      </c>
      <c r="E772" s="15" t="s">
        <v>1443</v>
      </c>
      <c r="F772" s="15" t="s">
        <v>1442</v>
      </c>
      <c r="G772" s="15" t="s">
        <v>1443</v>
      </c>
      <c r="H772" s="15" t="s">
        <v>3496</v>
      </c>
      <c r="I772" s="15" t="s">
        <v>1857</v>
      </c>
      <c r="J772" s="15" t="s">
        <v>3497</v>
      </c>
      <c r="K772" s="15" t="s">
        <v>3498</v>
      </c>
      <c r="L772" s="15" t="s">
        <v>63</v>
      </c>
      <c r="M772" s="15" t="s">
        <v>3499</v>
      </c>
      <c r="N772" s="48" t="s">
        <v>4058</v>
      </c>
    </row>
    <row r="773" spans="1:15">
      <c r="A773" t="str">
        <f t="shared" si="12"/>
        <v>Pendleton Co SD, KY</v>
      </c>
      <c r="B773" t="s">
        <v>57</v>
      </c>
      <c r="D773" s="15" t="s">
        <v>1442</v>
      </c>
      <c r="E773" s="15" t="s">
        <v>1443</v>
      </c>
      <c r="F773" s="15" t="s">
        <v>1442</v>
      </c>
      <c r="G773" s="15" t="s">
        <v>1443</v>
      </c>
      <c r="H773" s="15" t="s">
        <v>3500</v>
      </c>
      <c r="I773" s="15" t="s">
        <v>1882</v>
      </c>
      <c r="J773" s="15" t="s">
        <v>3501</v>
      </c>
      <c r="K773" s="15" t="s">
        <v>1449</v>
      </c>
      <c r="L773" s="15" t="s">
        <v>63</v>
      </c>
      <c r="M773" s="15" t="s">
        <v>1450</v>
      </c>
      <c r="N773" s="48" t="s">
        <v>4059</v>
      </c>
    </row>
    <row r="774" spans="1:15">
      <c r="A774" t="str">
        <f t="shared" si="12"/>
        <v>Perry Co SD, KY</v>
      </c>
      <c r="B774" t="s">
        <v>57</v>
      </c>
      <c r="D774" s="15" t="s">
        <v>1452</v>
      </c>
      <c r="E774" s="15" t="s">
        <v>1453</v>
      </c>
      <c r="F774" s="15" t="s">
        <v>1452</v>
      </c>
      <c r="G774" s="15" t="s">
        <v>1453</v>
      </c>
      <c r="H774" s="15" t="s">
        <v>3502</v>
      </c>
      <c r="I774" s="15" t="s">
        <v>3503</v>
      </c>
      <c r="J774" t="s">
        <v>3504</v>
      </c>
      <c r="K774" s="15" t="s">
        <v>3505</v>
      </c>
      <c r="L774" s="15" t="s">
        <v>63</v>
      </c>
      <c r="M774" s="15" t="s">
        <v>3506</v>
      </c>
      <c r="N774" s="48" t="s">
        <v>4060</v>
      </c>
      <c r="O774" s="15"/>
    </row>
    <row r="775" spans="1:15">
      <c r="A775" t="str">
        <f t="shared" si="12"/>
        <v>Perry Co SD, KY</v>
      </c>
      <c r="B775" t="s">
        <v>57</v>
      </c>
      <c r="D775" s="15" t="s">
        <v>1452</v>
      </c>
      <c r="E775" s="15" t="s">
        <v>1453</v>
      </c>
      <c r="F775" s="15" t="s">
        <v>1452</v>
      </c>
      <c r="G775" s="15" t="s">
        <v>1453</v>
      </c>
      <c r="H775" s="15" t="s">
        <v>3507</v>
      </c>
      <c r="I775" s="15" t="s">
        <v>3508</v>
      </c>
      <c r="J775" s="15" t="s">
        <v>3509</v>
      </c>
      <c r="K775" s="15" t="s">
        <v>887</v>
      </c>
      <c r="L775" s="15" t="s">
        <v>63</v>
      </c>
      <c r="M775" s="15" t="s">
        <v>888</v>
      </c>
      <c r="N775" s="48" t="s">
        <v>4061</v>
      </c>
    </row>
    <row r="776" spans="1:15">
      <c r="A776" t="str">
        <f t="shared" si="12"/>
        <v>Perry Co SD, KY</v>
      </c>
      <c r="B776" t="s">
        <v>57</v>
      </c>
      <c r="D776" s="15" t="s">
        <v>1452</v>
      </c>
      <c r="E776" s="15" t="s">
        <v>1453</v>
      </c>
      <c r="F776" s="15" t="s">
        <v>1452</v>
      </c>
      <c r="G776" s="15" t="s">
        <v>1453</v>
      </c>
      <c r="H776" s="15" t="s">
        <v>3510</v>
      </c>
      <c r="I776" s="15" t="s">
        <v>3511</v>
      </c>
      <c r="J776" s="15" t="s">
        <v>3512</v>
      </c>
      <c r="K776" s="15" t="s">
        <v>3513</v>
      </c>
      <c r="L776" s="15" t="s">
        <v>63</v>
      </c>
      <c r="M776" s="15" t="s">
        <v>3514</v>
      </c>
      <c r="N776" s="48" t="s">
        <v>4062</v>
      </c>
    </row>
    <row r="777" spans="1:15">
      <c r="A777" t="str">
        <f t="shared" si="12"/>
        <v>Perry Co SD, KY</v>
      </c>
      <c r="B777" t="s">
        <v>57</v>
      </c>
      <c r="D777" s="15" t="s">
        <v>1452</v>
      </c>
      <c r="E777" s="15" t="s">
        <v>1453</v>
      </c>
      <c r="F777" s="15" t="s">
        <v>1452</v>
      </c>
      <c r="G777" s="15" t="s">
        <v>1453</v>
      </c>
      <c r="H777" s="15" t="s">
        <v>3515</v>
      </c>
      <c r="I777" s="15" t="s">
        <v>3516</v>
      </c>
      <c r="J777" s="15" t="s">
        <v>3517</v>
      </c>
      <c r="K777" s="15" t="s">
        <v>3518</v>
      </c>
      <c r="L777" s="15" t="s">
        <v>63</v>
      </c>
      <c r="M777" s="15" t="s">
        <v>3519</v>
      </c>
      <c r="N777" s="48" t="e">
        <v>#N/A</v>
      </c>
    </row>
    <row r="778" spans="1:15">
      <c r="A778" t="str">
        <f t="shared" si="12"/>
        <v>Perry Co SD, KY</v>
      </c>
      <c r="B778" t="s">
        <v>57</v>
      </c>
      <c r="D778" s="15" t="s">
        <v>1452</v>
      </c>
      <c r="E778" s="15" t="s">
        <v>1453</v>
      </c>
      <c r="F778" s="15" t="s">
        <v>1452</v>
      </c>
      <c r="G778" s="15" t="s">
        <v>1453</v>
      </c>
      <c r="H778" s="15" t="s">
        <v>3520</v>
      </c>
      <c r="I778" s="15" t="s">
        <v>3521</v>
      </c>
      <c r="J778" s="26" t="s">
        <v>3522</v>
      </c>
      <c r="K778" s="15" t="s">
        <v>887</v>
      </c>
      <c r="L778" s="15" t="s">
        <v>63</v>
      </c>
      <c r="M778" s="15" t="s">
        <v>888</v>
      </c>
      <c r="N778" s="48" t="e">
        <v>#N/A</v>
      </c>
    </row>
    <row r="779" spans="1:15">
      <c r="A779" t="str">
        <f t="shared" si="12"/>
        <v>Perry Co SD, KY</v>
      </c>
      <c r="B779" t="s">
        <v>57</v>
      </c>
      <c r="D779" t="s">
        <v>1452</v>
      </c>
      <c r="E779" t="s">
        <v>1453</v>
      </c>
      <c r="F779" t="s">
        <v>1452</v>
      </c>
      <c r="G779" t="s">
        <v>1453</v>
      </c>
      <c r="H779" t="s">
        <v>3523</v>
      </c>
      <c r="I779" t="s">
        <v>3524</v>
      </c>
      <c r="J779" t="s">
        <v>3525</v>
      </c>
      <c r="K779" t="s">
        <v>3526</v>
      </c>
      <c r="L779" t="s">
        <v>63</v>
      </c>
      <c r="M779" t="s">
        <v>3527</v>
      </c>
      <c r="N779" s="48" t="s">
        <v>4063</v>
      </c>
    </row>
    <row r="780" spans="1:15">
      <c r="A780" t="str">
        <f t="shared" si="12"/>
        <v>Perry Co SD, KY</v>
      </c>
      <c r="B780" t="s">
        <v>57</v>
      </c>
      <c r="D780" s="15" t="s">
        <v>1452</v>
      </c>
      <c r="E780" s="15" t="s">
        <v>1453</v>
      </c>
      <c r="F780" s="15" t="s">
        <v>1452</v>
      </c>
      <c r="G780" s="15" t="s">
        <v>1453</v>
      </c>
      <c r="H780" s="15" t="s">
        <v>3528</v>
      </c>
      <c r="I780" s="15" t="s">
        <v>3529</v>
      </c>
      <c r="J780" t="s">
        <v>3530</v>
      </c>
      <c r="K780" s="15" t="s">
        <v>887</v>
      </c>
      <c r="L780" s="15" t="s">
        <v>63</v>
      </c>
      <c r="M780" s="15" t="s">
        <v>888</v>
      </c>
      <c r="N780" s="48" t="s">
        <v>4064</v>
      </c>
    </row>
    <row r="781" spans="1:15">
      <c r="A781" t="str">
        <f t="shared" si="12"/>
        <v>Pike Co SD, KY</v>
      </c>
      <c r="B781" t="s">
        <v>57</v>
      </c>
      <c r="D781" s="15" t="s">
        <v>1460</v>
      </c>
      <c r="E781" s="15" t="s">
        <v>1461</v>
      </c>
      <c r="F781" s="15" t="s">
        <v>1460</v>
      </c>
      <c r="G781" s="15" t="s">
        <v>1461</v>
      </c>
      <c r="H781" s="15" t="s">
        <v>3531</v>
      </c>
      <c r="I781" s="15" t="s">
        <v>3532</v>
      </c>
      <c r="J781" s="15" t="s">
        <v>3533</v>
      </c>
      <c r="K781" s="15" t="s">
        <v>3534</v>
      </c>
      <c r="L781" s="15" t="s">
        <v>63</v>
      </c>
      <c r="M781" s="15" t="s">
        <v>3535</v>
      </c>
      <c r="N781" s="48" t="s">
        <v>4065</v>
      </c>
    </row>
    <row r="782" spans="1:15">
      <c r="A782" t="str">
        <f t="shared" si="12"/>
        <v>Pike Co SD, KY</v>
      </c>
      <c r="B782" t="s">
        <v>57</v>
      </c>
      <c r="D782" s="15" t="s">
        <v>1460</v>
      </c>
      <c r="E782" s="15" t="s">
        <v>1461</v>
      </c>
      <c r="F782" s="15" t="s">
        <v>1460</v>
      </c>
      <c r="G782" s="15" t="s">
        <v>1461</v>
      </c>
      <c r="H782" s="15" t="s">
        <v>3536</v>
      </c>
      <c r="I782" s="15" t="s">
        <v>3537</v>
      </c>
      <c r="J782" s="15" t="s">
        <v>3538</v>
      </c>
      <c r="K782" s="15" t="s">
        <v>3539</v>
      </c>
      <c r="L782" s="15" t="s">
        <v>63</v>
      </c>
      <c r="M782" s="15" t="s">
        <v>3540</v>
      </c>
      <c r="N782" s="48" t="s">
        <v>4066</v>
      </c>
    </row>
    <row r="783" spans="1:15">
      <c r="A783" t="str">
        <f t="shared" si="12"/>
        <v>Pike Co SD, KY</v>
      </c>
      <c r="B783" t="s">
        <v>57</v>
      </c>
      <c r="D783" s="15" t="s">
        <v>1460</v>
      </c>
      <c r="E783" s="15" t="s">
        <v>1461</v>
      </c>
      <c r="F783" s="15" t="s">
        <v>1460</v>
      </c>
      <c r="G783" s="15" t="s">
        <v>1461</v>
      </c>
      <c r="H783" s="15" t="s">
        <v>3541</v>
      </c>
      <c r="I783" s="15" t="s">
        <v>3542</v>
      </c>
      <c r="J783" s="15" t="s">
        <v>3543</v>
      </c>
      <c r="K783" s="15" t="s">
        <v>3544</v>
      </c>
      <c r="L783" s="15" t="s">
        <v>63</v>
      </c>
      <c r="M783" s="15" t="s">
        <v>3545</v>
      </c>
      <c r="N783" s="48" t="e">
        <v>#N/A</v>
      </c>
    </row>
    <row r="784" spans="1:15">
      <c r="A784" t="str">
        <f t="shared" si="12"/>
        <v>Pike Co SD, KY</v>
      </c>
      <c r="B784" t="s">
        <v>57</v>
      </c>
      <c r="D784" s="15" t="s">
        <v>1460</v>
      </c>
      <c r="E784" s="15" t="s">
        <v>1461</v>
      </c>
      <c r="F784" s="15" t="s">
        <v>1460</v>
      </c>
      <c r="G784" s="15" t="s">
        <v>1461</v>
      </c>
      <c r="H784" s="15" t="s">
        <v>3546</v>
      </c>
      <c r="I784" s="15" t="s">
        <v>3547</v>
      </c>
      <c r="J784" s="15" t="s">
        <v>3548</v>
      </c>
      <c r="K784" s="15" t="s">
        <v>3549</v>
      </c>
      <c r="L784" s="15" t="s">
        <v>63</v>
      </c>
      <c r="M784" s="15" t="s">
        <v>3550</v>
      </c>
      <c r="N784" s="48" t="s">
        <v>4067</v>
      </c>
    </row>
    <row r="785" spans="1:14">
      <c r="A785" t="str">
        <f t="shared" si="12"/>
        <v>Pike Co SD, KY</v>
      </c>
      <c r="B785" t="s">
        <v>57</v>
      </c>
      <c r="D785" s="15" t="s">
        <v>1460</v>
      </c>
      <c r="E785" s="15" t="s">
        <v>1461</v>
      </c>
      <c r="F785" s="15" t="s">
        <v>1460</v>
      </c>
      <c r="G785" s="15" t="s">
        <v>1461</v>
      </c>
      <c r="H785" s="15" t="s">
        <v>3551</v>
      </c>
      <c r="I785" s="15" t="s">
        <v>3552</v>
      </c>
      <c r="J785" s="15" t="s">
        <v>3553</v>
      </c>
      <c r="K785" s="15" t="s">
        <v>3554</v>
      </c>
      <c r="L785" s="15" t="s">
        <v>63</v>
      </c>
      <c r="M785" s="15" t="s">
        <v>3555</v>
      </c>
      <c r="N785" s="48" t="s">
        <v>4068</v>
      </c>
    </row>
    <row r="786" spans="1:14">
      <c r="A786" t="str">
        <f t="shared" si="12"/>
        <v>Pike Co SD, KY</v>
      </c>
      <c r="B786" t="s">
        <v>57</v>
      </c>
      <c r="D786" s="15" t="s">
        <v>1460</v>
      </c>
      <c r="E786" s="15" t="s">
        <v>1461</v>
      </c>
      <c r="F786" s="15" t="s">
        <v>1460</v>
      </c>
      <c r="G786" s="15" t="s">
        <v>1461</v>
      </c>
      <c r="H786" s="15" t="s">
        <v>3556</v>
      </c>
      <c r="I786" s="15" t="s">
        <v>3557</v>
      </c>
      <c r="J786" s="15" t="s">
        <v>3558</v>
      </c>
      <c r="K786" s="15" t="s">
        <v>1467</v>
      </c>
      <c r="L786" s="15" t="s">
        <v>63</v>
      </c>
      <c r="M786" s="15" t="s">
        <v>1468</v>
      </c>
      <c r="N786" s="48" t="s">
        <v>4069</v>
      </c>
    </row>
    <row r="787" spans="1:14">
      <c r="A787" t="str">
        <f t="shared" si="12"/>
        <v>Pike Co SD, KY</v>
      </c>
      <c r="B787" t="s">
        <v>57</v>
      </c>
      <c r="D787" t="s">
        <v>1460</v>
      </c>
      <c r="E787" t="s">
        <v>1461</v>
      </c>
      <c r="F787" t="s">
        <v>1460</v>
      </c>
      <c r="G787" t="s">
        <v>1461</v>
      </c>
      <c r="H787" t="s">
        <v>3559</v>
      </c>
      <c r="I787" t="s">
        <v>3560</v>
      </c>
      <c r="J787" t="s">
        <v>3561</v>
      </c>
      <c r="K787" t="s">
        <v>3562</v>
      </c>
      <c r="L787" t="s">
        <v>63</v>
      </c>
      <c r="M787" t="s">
        <v>3563</v>
      </c>
      <c r="N787" s="48" t="s">
        <v>4070</v>
      </c>
    </row>
    <row r="788" spans="1:14">
      <c r="A788" t="str">
        <f t="shared" si="12"/>
        <v>Pike Co SD, KY</v>
      </c>
      <c r="B788" t="s">
        <v>57</v>
      </c>
      <c r="D788" s="15" t="s">
        <v>1460</v>
      </c>
      <c r="E788" s="15" t="s">
        <v>1461</v>
      </c>
      <c r="F788" s="15" t="s">
        <v>1460</v>
      </c>
      <c r="G788" s="15" t="s">
        <v>1461</v>
      </c>
      <c r="H788" s="15" t="s">
        <v>3564</v>
      </c>
      <c r="I788" s="15" t="s">
        <v>3565</v>
      </c>
      <c r="J788" s="15" t="s">
        <v>3566</v>
      </c>
      <c r="K788" s="15" t="s">
        <v>1467</v>
      </c>
      <c r="L788" s="15" t="s">
        <v>63</v>
      </c>
      <c r="M788" s="15" t="s">
        <v>1468</v>
      </c>
      <c r="N788" s="48" t="e">
        <v>#N/A</v>
      </c>
    </row>
    <row r="789" spans="1:14">
      <c r="A789" t="str">
        <f t="shared" si="12"/>
        <v>Pike Co SD, KY</v>
      </c>
      <c r="B789" t="s">
        <v>57</v>
      </c>
      <c r="D789" t="s">
        <v>1460</v>
      </c>
      <c r="E789" t="s">
        <v>1461</v>
      </c>
      <c r="F789" t="s">
        <v>1460</v>
      </c>
      <c r="G789" t="s">
        <v>1461</v>
      </c>
      <c r="H789" t="s">
        <v>3567</v>
      </c>
      <c r="I789" t="s">
        <v>3568</v>
      </c>
      <c r="J789" t="s">
        <v>3569</v>
      </c>
      <c r="K789" t="s">
        <v>1467</v>
      </c>
      <c r="L789" t="s">
        <v>63</v>
      </c>
      <c r="M789" t="s">
        <v>1468</v>
      </c>
      <c r="N789" s="48" t="s">
        <v>4071</v>
      </c>
    </row>
    <row r="790" spans="1:14">
      <c r="A790" t="str">
        <f t="shared" si="12"/>
        <v>Pike Co SD, KY</v>
      </c>
      <c r="B790" t="s">
        <v>57</v>
      </c>
      <c r="D790" s="15" t="s">
        <v>1460</v>
      </c>
      <c r="E790" s="15" t="s">
        <v>1461</v>
      </c>
      <c r="F790" s="15" t="s">
        <v>1460</v>
      </c>
      <c r="G790" s="15" t="s">
        <v>1461</v>
      </c>
      <c r="H790" s="15" t="s">
        <v>3570</v>
      </c>
      <c r="I790" s="15" t="s">
        <v>3571</v>
      </c>
      <c r="J790" s="15" t="s">
        <v>3572</v>
      </c>
      <c r="K790" s="15" t="s">
        <v>3573</v>
      </c>
      <c r="L790" s="15" t="s">
        <v>63</v>
      </c>
      <c r="M790" s="15" t="s">
        <v>3574</v>
      </c>
      <c r="N790" s="48" t="e">
        <v>#N/A</v>
      </c>
    </row>
    <row r="791" spans="1:14">
      <c r="A791" t="str">
        <f t="shared" si="12"/>
        <v>Pike Co SD, KY</v>
      </c>
      <c r="B791" t="s">
        <v>57</v>
      </c>
      <c r="D791" t="s">
        <v>1460</v>
      </c>
      <c r="E791" t="s">
        <v>1461</v>
      </c>
      <c r="F791" t="s">
        <v>1460</v>
      </c>
      <c r="G791" t="s">
        <v>1461</v>
      </c>
      <c r="H791" t="s">
        <v>3575</v>
      </c>
      <c r="I791" t="s">
        <v>3576</v>
      </c>
      <c r="J791" t="s">
        <v>3577</v>
      </c>
      <c r="K791" t="s">
        <v>1467</v>
      </c>
      <c r="L791" t="s">
        <v>63</v>
      </c>
      <c r="M791" t="s">
        <v>1468</v>
      </c>
      <c r="N791" s="48" t="e">
        <v>#N/A</v>
      </c>
    </row>
    <row r="792" spans="1:14">
      <c r="A792" t="str">
        <f t="shared" si="12"/>
        <v>Pike Co SD, KY</v>
      </c>
      <c r="B792" t="s">
        <v>57</v>
      </c>
      <c r="D792" s="15" t="s">
        <v>1460</v>
      </c>
      <c r="E792" s="15" t="s">
        <v>1461</v>
      </c>
      <c r="F792" s="15" t="s">
        <v>1460</v>
      </c>
      <c r="G792" s="15" t="s">
        <v>1461</v>
      </c>
      <c r="H792" s="15" t="s">
        <v>3578</v>
      </c>
      <c r="I792" s="15" t="s">
        <v>3579</v>
      </c>
      <c r="J792" s="15" t="s">
        <v>3580</v>
      </c>
      <c r="K792" s="15" t="s">
        <v>1467</v>
      </c>
      <c r="L792" s="15" t="s">
        <v>63</v>
      </c>
      <c r="M792" s="15" t="s">
        <v>1468</v>
      </c>
      <c r="N792" s="48" t="e">
        <v>#N/A</v>
      </c>
    </row>
    <row r="793" spans="1:14">
      <c r="A793" t="str">
        <f t="shared" si="12"/>
        <v>Pikeville ISD, KY</v>
      </c>
      <c r="B793" t="s">
        <v>57</v>
      </c>
      <c r="D793" t="s">
        <v>1470</v>
      </c>
      <c r="E793" t="s">
        <v>1471</v>
      </c>
      <c r="F793" t="s">
        <v>1470</v>
      </c>
      <c r="G793" t="s">
        <v>1471</v>
      </c>
      <c r="H793" t="s">
        <v>3581</v>
      </c>
      <c r="I793" t="s">
        <v>3582</v>
      </c>
      <c r="J793" t="s">
        <v>3583</v>
      </c>
      <c r="K793" t="s">
        <v>1467</v>
      </c>
      <c r="L793" t="s">
        <v>63</v>
      </c>
      <c r="M793" t="s">
        <v>1468</v>
      </c>
      <c r="N793" s="48" t="s">
        <v>4072</v>
      </c>
    </row>
    <row r="794" spans="1:14">
      <c r="A794" t="str">
        <f t="shared" si="12"/>
        <v>Pineville ISD, KY</v>
      </c>
      <c r="B794" t="s">
        <v>57</v>
      </c>
      <c r="D794" s="15" t="s">
        <v>1478</v>
      </c>
      <c r="E794" s="15" t="s">
        <v>1479</v>
      </c>
      <c r="F794" s="15" t="s">
        <v>1478</v>
      </c>
      <c r="G794" s="15" t="s">
        <v>1479</v>
      </c>
      <c r="H794" s="15" t="s">
        <v>3584</v>
      </c>
      <c r="I794" s="15" t="s">
        <v>3585</v>
      </c>
      <c r="J794" s="15" t="s">
        <v>1484</v>
      </c>
      <c r="K794" s="15" t="s">
        <v>184</v>
      </c>
      <c r="L794" s="15" t="s">
        <v>63</v>
      </c>
      <c r="M794" s="15" t="s">
        <v>185</v>
      </c>
      <c r="N794" s="48" t="s">
        <v>4073</v>
      </c>
    </row>
    <row r="795" spans="1:14">
      <c r="A795" t="str">
        <f t="shared" si="12"/>
        <v>Powell Co SD, KY</v>
      </c>
      <c r="B795" t="s">
        <v>57</v>
      </c>
      <c r="D795" s="15" t="s">
        <v>1486</v>
      </c>
      <c r="E795" s="15" t="s">
        <v>1487</v>
      </c>
      <c r="F795" s="15" t="s">
        <v>1486</v>
      </c>
      <c r="G795" s="15" t="s">
        <v>1487</v>
      </c>
      <c r="H795" s="15" t="s">
        <v>3586</v>
      </c>
      <c r="I795" s="15" t="s">
        <v>2467</v>
      </c>
      <c r="J795" s="15" t="s">
        <v>3587</v>
      </c>
      <c r="K795" s="15" t="s">
        <v>1493</v>
      </c>
      <c r="L795" s="15" t="s">
        <v>63</v>
      </c>
      <c r="M795" s="15" t="s">
        <v>1494</v>
      </c>
      <c r="N795" s="48" t="s">
        <v>4074</v>
      </c>
    </row>
    <row r="796" spans="1:14">
      <c r="A796" t="str">
        <f t="shared" si="12"/>
        <v>Powell Co SD, KY</v>
      </c>
      <c r="B796" t="s">
        <v>57</v>
      </c>
      <c r="D796" t="s">
        <v>1486</v>
      </c>
      <c r="E796" t="s">
        <v>1487</v>
      </c>
      <c r="F796" t="s">
        <v>1486</v>
      </c>
      <c r="G796" t="s">
        <v>1487</v>
      </c>
      <c r="H796" t="s">
        <v>3588</v>
      </c>
      <c r="I796" t="s">
        <v>3589</v>
      </c>
      <c r="J796" t="s">
        <v>3590</v>
      </c>
      <c r="K796" t="s">
        <v>3591</v>
      </c>
      <c r="L796" t="s">
        <v>63</v>
      </c>
      <c r="M796" t="s">
        <v>3592</v>
      </c>
      <c r="N796" s="48" t="s">
        <v>4075</v>
      </c>
    </row>
    <row r="797" spans="1:14">
      <c r="A797" t="str">
        <f t="shared" si="12"/>
        <v>Powell Co SD, KY</v>
      </c>
      <c r="B797" t="s">
        <v>57</v>
      </c>
      <c r="D797" s="15" t="s">
        <v>1486</v>
      </c>
      <c r="E797" s="15" t="s">
        <v>1487</v>
      </c>
      <c r="F797" s="15" t="s">
        <v>1486</v>
      </c>
      <c r="G797" s="15" t="s">
        <v>1487</v>
      </c>
      <c r="H797" s="15" t="s">
        <v>3593</v>
      </c>
      <c r="I797" s="15" t="s">
        <v>3594</v>
      </c>
      <c r="J797" s="15" t="s">
        <v>3595</v>
      </c>
      <c r="K797" s="15" t="s">
        <v>1493</v>
      </c>
      <c r="L797" s="15" t="s">
        <v>63</v>
      </c>
      <c r="M797" s="15" t="s">
        <v>1494</v>
      </c>
      <c r="N797" s="48" t="e">
        <v>#N/A</v>
      </c>
    </row>
    <row r="798" spans="1:14">
      <c r="A798" t="str">
        <f t="shared" si="12"/>
        <v>Pulaski Co Schools, KY</v>
      </c>
      <c r="B798" t="s">
        <v>57</v>
      </c>
      <c r="D798" t="s">
        <v>1495</v>
      </c>
      <c r="E798" t="s">
        <v>1496</v>
      </c>
      <c r="F798" t="s">
        <v>1495</v>
      </c>
      <c r="G798" t="s">
        <v>1496</v>
      </c>
      <c r="H798" t="s">
        <v>3596</v>
      </c>
      <c r="I798" t="s">
        <v>3597</v>
      </c>
      <c r="J798" t="s">
        <v>3598</v>
      </c>
      <c r="K798" t="s">
        <v>3599</v>
      </c>
      <c r="L798" t="s">
        <v>63</v>
      </c>
      <c r="M798" t="s">
        <v>3600</v>
      </c>
      <c r="N798" s="48" t="s">
        <v>4076</v>
      </c>
    </row>
    <row r="799" spans="1:14">
      <c r="A799" t="str">
        <f t="shared" si="12"/>
        <v>Pulaski Co Schools, KY</v>
      </c>
      <c r="B799" t="s">
        <v>57</v>
      </c>
      <c r="D799" s="15" t="s">
        <v>1495</v>
      </c>
      <c r="E799" s="15" t="s">
        <v>1496</v>
      </c>
      <c r="F799" s="15" t="s">
        <v>1495</v>
      </c>
      <c r="G799" s="15" t="s">
        <v>1496</v>
      </c>
      <c r="H799" s="15" t="s">
        <v>3601</v>
      </c>
      <c r="I799" s="15" t="s">
        <v>3602</v>
      </c>
      <c r="J799" s="15" t="s">
        <v>3603</v>
      </c>
      <c r="K799" s="15" t="s">
        <v>3604</v>
      </c>
      <c r="L799" s="15" t="s">
        <v>63</v>
      </c>
      <c r="M799" s="15" t="s">
        <v>3605</v>
      </c>
      <c r="N799" s="48" t="s">
        <v>4077</v>
      </c>
    </row>
    <row r="800" spans="1:14">
      <c r="A800" t="str">
        <f t="shared" si="12"/>
        <v>Pulaski Co Schools, KY</v>
      </c>
      <c r="B800" t="s">
        <v>57</v>
      </c>
      <c r="D800" s="15" t="s">
        <v>1495</v>
      </c>
      <c r="E800" s="15" t="s">
        <v>1496</v>
      </c>
      <c r="F800" s="15" t="s">
        <v>1495</v>
      </c>
      <c r="G800" s="15" t="s">
        <v>1496</v>
      </c>
      <c r="H800" s="15" t="s">
        <v>3606</v>
      </c>
      <c r="I800" s="15" t="s">
        <v>3607</v>
      </c>
      <c r="J800" s="15" t="s">
        <v>3608</v>
      </c>
      <c r="K800" s="15" t="s">
        <v>3609</v>
      </c>
      <c r="L800" s="15" t="s">
        <v>63</v>
      </c>
      <c r="M800" s="15" t="s">
        <v>3610</v>
      </c>
      <c r="N800" s="48" t="s">
        <v>4078</v>
      </c>
    </row>
    <row r="801" spans="1:14">
      <c r="A801" t="str">
        <f t="shared" si="12"/>
        <v>Pulaski Co Schools, KY</v>
      </c>
      <c r="B801" t="s">
        <v>57</v>
      </c>
      <c r="D801" t="s">
        <v>1495</v>
      </c>
      <c r="E801" t="s">
        <v>1496</v>
      </c>
      <c r="F801" t="s">
        <v>1495</v>
      </c>
      <c r="G801" t="s">
        <v>1496</v>
      </c>
      <c r="H801" t="s">
        <v>3611</v>
      </c>
      <c r="I801" t="s">
        <v>1857</v>
      </c>
      <c r="J801" t="s">
        <v>3612</v>
      </c>
      <c r="K801" t="s">
        <v>1502</v>
      </c>
      <c r="L801" t="s">
        <v>63</v>
      </c>
      <c r="M801" t="s">
        <v>1503</v>
      </c>
      <c r="N801" s="48" t="s">
        <v>4079</v>
      </c>
    </row>
    <row r="802" spans="1:14">
      <c r="A802" t="str">
        <f t="shared" si="12"/>
        <v>Pulaski Co Schools, KY</v>
      </c>
      <c r="B802" t="s">
        <v>57</v>
      </c>
      <c r="D802" s="15" t="s">
        <v>1495</v>
      </c>
      <c r="E802" s="15" t="s">
        <v>1496</v>
      </c>
      <c r="F802" s="15" t="s">
        <v>1495</v>
      </c>
      <c r="G802" s="15" t="s">
        <v>1496</v>
      </c>
      <c r="H802" s="15" t="s">
        <v>3613</v>
      </c>
      <c r="I802" s="15" t="s">
        <v>3614</v>
      </c>
      <c r="J802" t="s">
        <v>3615</v>
      </c>
      <c r="K802" s="15" t="s">
        <v>1502</v>
      </c>
      <c r="L802" s="15" t="s">
        <v>63</v>
      </c>
      <c r="M802" s="15" t="s">
        <v>1503</v>
      </c>
      <c r="N802" s="48" t="s">
        <v>4080</v>
      </c>
    </row>
    <row r="803" spans="1:14">
      <c r="A803" t="str">
        <f t="shared" si="12"/>
        <v>Pulaski Co Schools, KY</v>
      </c>
      <c r="B803" t="s">
        <v>57</v>
      </c>
      <c r="D803" t="s">
        <v>1495</v>
      </c>
      <c r="E803" t="s">
        <v>1496</v>
      </c>
      <c r="F803" t="s">
        <v>1495</v>
      </c>
      <c r="G803" t="s">
        <v>1496</v>
      </c>
      <c r="H803" t="s">
        <v>3616</v>
      </c>
      <c r="I803" t="s">
        <v>3617</v>
      </c>
      <c r="J803" t="s">
        <v>3618</v>
      </c>
      <c r="K803" t="s">
        <v>1502</v>
      </c>
      <c r="L803" t="s">
        <v>63</v>
      </c>
      <c r="M803" t="s">
        <v>1503</v>
      </c>
      <c r="N803" s="48" t="s">
        <v>4081</v>
      </c>
    </row>
    <row r="804" spans="1:14">
      <c r="A804" t="str">
        <f t="shared" si="12"/>
        <v>Pulaski Co Schools, KY</v>
      </c>
      <c r="B804" t="s">
        <v>57</v>
      </c>
      <c r="D804" s="15" t="s">
        <v>1495</v>
      </c>
      <c r="E804" s="15" t="s">
        <v>1496</v>
      </c>
      <c r="F804" s="15" t="s">
        <v>1495</v>
      </c>
      <c r="G804" s="15" t="s">
        <v>1496</v>
      </c>
      <c r="H804" s="15" t="s">
        <v>3619</v>
      </c>
      <c r="I804" s="15" t="s">
        <v>3620</v>
      </c>
      <c r="J804" s="15" t="s">
        <v>3621</v>
      </c>
      <c r="K804" s="15" t="s">
        <v>1502</v>
      </c>
      <c r="L804" s="15" t="s">
        <v>63</v>
      </c>
      <c r="M804" s="15" t="s">
        <v>1503</v>
      </c>
      <c r="N804" s="48" t="s">
        <v>4082</v>
      </c>
    </row>
    <row r="805" spans="1:14">
      <c r="A805" t="str">
        <f t="shared" si="12"/>
        <v>Pulaski Co Schools, KY</v>
      </c>
      <c r="B805" t="s">
        <v>57</v>
      </c>
      <c r="D805" s="15" t="s">
        <v>1495</v>
      </c>
      <c r="E805" s="15" t="s">
        <v>1496</v>
      </c>
      <c r="F805" s="15" t="s">
        <v>1495</v>
      </c>
      <c r="G805" s="15" t="s">
        <v>1496</v>
      </c>
      <c r="H805" s="15" t="s">
        <v>3622</v>
      </c>
      <c r="I805" s="15" t="s">
        <v>1882</v>
      </c>
      <c r="J805" s="15" t="s">
        <v>3623</v>
      </c>
      <c r="K805" s="15" t="s">
        <v>1502</v>
      </c>
      <c r="L805" s="15" t="s">
        <v>63</v>
      </c>
      <c r="M805" s="15" t="s">
        <v>1623</v>
      </c>
      <c r="N805" s="48" t="s">
        <v>4083</v>
      </c>
    </row>
    <row r="806" spans="1:14">
      <c r="A806" t="str">
        <f t="shared" si="12"/>
        <v>Raceland-Worthington ISD, KY</v>
      </c>
      <c r="B806" t="s">
        <v>57</v>
      </c>
      <c r="D806" t="s">
        <v>1504</v>
      </c>
      <c r="E806" t="s">
        <v>1505</v>
      </c>
      <c r="F806" t="s">
        <v>1504</v>
      </c>
      <c r="G806" t="s">
        <v>1505</v>
      </c>
      <c r="H806" t="s">
        <v>3624</v>
      </c>
      <c r="I806" t="s">
        <v>3625</v>
      </c>
      <c r="J806" t="s">
        <v>3626</v>
      </c>
      <c r="K806" t="s">
        <v>1511</v>
      </c>
      <c r="L806" t="s">
        <v>63</v>
      </c>
      <c r="M806" t="s">
        <v>1512</v>
      </c>
      <c r="N806" s="48" t="s">
        <v>4084</v>
      </c>
    </row>
    <row r="807" spans="1:14">
      <c r="A807" t="str">
        <f t="shared" si="12"/>
        <v>Robertson Co SD, KY</v>
      </c>
      <c r="B807" t="s">
        <v>57</v>
      </c>
      <c r="D807" s="15" t="s">
        <v>1514</v>
      </c>
      <c r="E807" s="15" t="s">
        <v>1515</v>
      </c>
      <c r="F807" s="15" t="s">
        <v>1514</v>
      </c>
      <c r="G807" s="15" t="s">
        <v>1515</v>
      </c>
      <c r="H807" s="15" t="s">
        <v>3627</v>
      </c>
      <c r="I807" s="15" t="s">
        <v>3628</v>
      </c>
      <c r="J807" s="15" t="s">
        <v>3629</v>
      </c>
      <c r="K807" s="15" t="s">
        <v>1520</v>
      </c>
      <c r="L807" s="15" t="s">
        <v>63</v>
      </c>
      <c r="M807" s="15" t="s">
        <v>1521</v>
      </c>
      <c r="N807" s="48" t="s">
        <v>4085</v>
      </c>
    </row>
    <row r="808" spans="1:14">
      <c r="A808" t="str">
        <f t="shared" si="12"/>
        <v>Rockcastle Co SD, KY</v>
      </c>
      <c r="B808" t="s">
        <v>57</v>
      </c>
      <c r="D808" s="15" t="s">
        <v>1523</v>
      </c>
      <c r="E808" s="15" t="s">
        <v>1524</v>
      </c>
      <c r="F808" s="15" t="s">
        <v>1523</v>
      </c>
      <c r="G808" s="15" t="s">
        <v>1524</v>
      </c>
      <c r="H808" s="15" t="s">
        <v>3630</v>
      </c>
      <c r="I808" s="15" t="s">
        <v>3631</v>
      </c>
      <c r="J808" s="15" t="s">
        <v>3632</v>
      </c>
      <c r="K808" s="15" t="s">
        <v>3633</v>
      </c>
      <c r="L808" s="15" t="s">
        <v>63</v>
      </c>
      <c r="M808" s="15" t="s">
        <v>3634</v>
      </c>
      <c r="N808" s="48" t="s">
        <v>4086</v>
      </c>
    </row>
    <row r="809" spans="1:14">
      <c r="A809" t="str">
        <f t="shared" si="12"/>
        <v>Rockcastle Co SD, KY</v>
      </c>
      <c r="B809" t="s">
        <v>57</v>
      </c>
      <c r="D809" s="15" t="s">
        <v>1523</v>
      </c>
      <c r="E809" s="15" t="s">
        <v>1524</v>
      </c>
      <c r="F809" s="15" t="s">
        <v>1523</v>
      </c>
      <c r="G809" s="15" t="s">
        <v>1524</v>
      </c>
      <c r="H809" s="15" t="s">
        <v>3635</v>
      </c>
      <c r="I809" s="15" t="s">
        <v>3636</v>
      </c>
      <c r="J809" s="15" t="s">
        <v>3637</v>
      </c>
      <c r="K809" s="15" t="s">
        <v>1532</v>
      </c>
      <c r="L809" s="15" t="s">
        <v>63</v>
      </c>
      <c r="M809" s="15" t="s">
        <v>1533</v>
      </c>
      <c r="N809" s="48" t="e">
        <v>#N/A</v>
      </c>
    </row>
    <row r="810" spans="1:14">
      <c r="A810" t="str">
        <f t="shared" si="12"/>
        <v>Rockcastle Co SD, KY</v>
      </c>
      <c r="B810" t="s">
        <v>57</v>
      </c>
      <c r="D810" t="s">
        <v>1523</v>
      </c>
      <c r="E810" t="s">
        <v>1524</v>
      </c>
      <c r="F810" t="s">
        <v>1523</v>
      </c>
      <c r="G810" t="s">
        <v>1524</v>
      </c>
      <c r="H810" t="s">
        <v>3638</v>
      </c>
      <c r="I810" t="s">
        <v>3639</v>
      </c>
      <c r="J810" t="s">
        <v>3640</v>
      </c>
      <c r="K810" t="s">
        <v>1532</v>
      </c>
      <c r="L810" t="s">
        <v>63</v>
      </c>
      <c r="M810" t="s">
        <v>1533</v>
      </c>
      <c r="N810" s="48" t="s">
        <v>4087</v>
      </c>
    </row>
    <row r="811" spans="1:14">
      <c r="A811" t="str">
        <f t="shared" si="12"/>
        <v>Rowan Co SD, KY</v>
      </c>
      <c r="B811" t="s">
        <v>57</v>
      </c>
      <c r="D811" s="15" t="s">
        <v>1535</v>
      </c>
      <c r="E811" s="15" t="s">
        <v>1536</v>
      </c>
      <c r="F811" s="15" t="s">
        <v>1535</v>
      </c>
      <c r="G811" s="15" t="s">
        <v>1536</v>
      </c>
      <c r="H811" s="15" t="s">
        <v>3641</v>
      </c>
      <c r="I811" s="15" t="s">
        <v>3642</v>
      </c>
      <c r="J811" s="15" t="s">
        <v>3643</v>
      </c>
      <c r="K811" s="15" t="s">
        <v>3644</v>
      </c>
      <c r="L811" s="15" t="s">
        <v>63</v>
      </c>
      <c r="M811" s="15" t="s">
        <v>3645</v>
      </c>
      <c r="N811" s="48" t="s">
        <v>4088</v>
      </c>
    </row>
    <row r="812" spans="1:14">
      <c r="A812" t="str">
        <f t="shared" si="12"/>
        <v>Rowan Co SD, KY</v>
      </c>
      <c r="B812" t="s">
        <v>57</v>
      </c>
      <c r="D812" t="s">
        <v>1535</v>
      </c>
      <c r="E812" t="s">
        <v>1536</v>
      </c>
      <c r="F812" t="s">
        <v>1535</v>
      </c>
      <c r="G812" t="s">
        <v>1536</v>
      </c>
      <c r="H812" t="s">
        <v>3646</v>
      </c>
      <c r="I812" t="s">
        <v>3647</v>
      </c>
      <c r="J812" t="s">
        <v>3648</v>
      </c>
      <c r="K812" t="s">
        <v>1542</v>
      </c>
      <c r="L812" t="s">
        <v>63</v>
      </c>
      <c r="M812" t="s">
        <v>1543</v>
      </c>
      <c r="N812" s="48" t="s">
        <v>4089</v>
      </c>
    </row>
    <row r="813" spans="1:14">
      <c r="A813" t="str">
        <f t="shared" si="12"/>
        <v>Rowan Co SD, KY</v>
      </c>
      <c r="B813" t="s">
        <v>57</v>
      </c>
      <c r="D813" s="15" t="s">
        <v>1535</v>
      </c>
      <c r="E813" s="15" t="s">
        <v>1536</v>
      </c>
      <c r="F813" s="15" t="s">
        <v>1535</v>
      </c>
      <c r="G813" s="15" t="s">
        <v>1536</v>
      </c>
      <c r="H813" s="15" t="s">
        <v>3649</v>
      </c>
      <c r="I813" s="15" t="s">
        <v>3650</v>
      </c>
      <c r="J813" s="15" t="s">
        <v>3651</v>
      </c>
      <c r="K813" s="15" t="s">
        <v>1542</v>
      </c>
      <c r="L813" s="15" t="s">
        <v>63</v>
      </c>
      <c r="M813" s="15" t="s">
        <v>1543</v>
      </c>
      <c r="N813" s="48" t="s">
        <v>4090</v>
      </c>
    </row>
    <row r="814" spans="1:14">
      <c r="A814" t="str">
        <f t="shared" si="12"/>
        <v>Rowan Co SD, KY</v>
      </c>
      <c r="B814" t="s">
        <v>57</v>
      </c>
      <c r="D814" s="15" t="s">
        <v>1535</v>
      </c>
      <c r="E814" s="15" t="s">
        <v>1536</v>
      </c>
      <c r="F814" s="15" t="s">
        <v>1535</v>
      </c>
      <c r="G814" s="15" t="s">
        <v>1536</v>
      </c>
      <c r="H814" s="15" t="s">
        <v>3652</v>
      </c>
      <c r="I814" s="15" t="s">
        <v>3653</v>
      </c>
      <c r="J814" s="15" t="s">
        <v>3654</v>
      </c>
      <c r="K814" s="15" t="s">
        <v>1542</v>
      </c>
      <c r="L814" s="15" t="s">
        <v>63</v>
      </c>
      <c r="M814" s="15" t="s">
        <v>1543</v>
      </c>
      <c r="N814" s="48" t="s">
        <v>4091</v>
      </c>
    </row>
    <row r="815" spans="1:14">
      <c r="A815" t="str">
        <f t="shared" si="12"/>
        <v>RSP Northern KY Learning Acad, KY</v>
      </c>
      <c r="B815" t="s">
        <v>57</v>
      </c>
      <c r="D815" s="15" t="s">
        <v>3655</v>
      </c>
      <c r="E815" s="15" t="s">
        <v>3656</v>
      </c>
      <c r="F815" s="15" t="s">
        <v>3655</v>
      </c>
      <c r="G815" s="15" t="s">
        <v>3656</v>
      </c>
      <c r="H815" s="15" t="s">
        <v>3655</v>
      </c>
      <c r="I815" s="15" t="s">
        <v>3656</v>
      </c>
      <c r="J815" s="15" t="s">
        <v>3657</v>
      </c>
      <c r="K815" s="15" t="s">
        <v>1007</v>
      </c>
      <c r="L815" s="15" t="s">
        <v>63</v>
      </c>
      <c r="M815" s="15" t="s">
        <v>1008</v>
      </c>
      <c r="N815" s="48" t="s">
        <v>4092</v>
      </c>
    </row>
    <row r="816" spans="1:14">
      <c r="A816" t="str">
        <f t="shared" si="12"/>
        <v>Russell Co SD, KY</v>
      </c>
      <c r="B816" t="s">
        <v>57</v>
      </c>
      <c r="D816" s="15" t="s">
        <v>1545</v>
      </c>
      <c r="E816" s="15" t="s">
        <v>1546</v>
      </c>
      <c r="F816" s="15" t="s">
        <v>1545</v>
      </c>
      <c r="G816" s="15" t="s">
        <v>1546</v>
      </c>
      <c r="H816" s="15" t="s">
        <v>3658</v>
      </c>
      <c r="I816" s="15" t="s">
        <v>3659</v>
      </c>
      <c r="J816" t="s">
        <v>3660</v>
      </c>
      <c r="K816" s="15" t="s">
        <v>1552</v>
      </c>
      <c r="L816" s="15" t="s">
        <v>63</v>
      </c>
      <c r="M816" s="15" t="s">
        <v>1553</v>
      </c>
      <c r="N816" s="48" t="s">
        <v>4093</v>
      </c>
    </row>
    <row r="817" spans="1:14">
      <c r="A817" t="str">
        <f t="shared" si="12"/>
        <v>Russell Co SD, KY</v>
      </c>
      <c r="B817" t="s">
        <v>57</v>
      </c>
      <c r="D817" s="15" t="s">
        <v>1545</v>
      </c>
      <c r="E817" s="15" t="s">
        <v>1546</v>
      </c>
      <c r="F817" s="15" t="s">
        <v>1545</v>
      </c>
      <c r="G817" s="15" t="s">
        <v>1546</v>
      </c>
      <c r="H817" s="15" t="s">
        <v>3661</v>
      </c>
      <c r="I817" s="15" t="s">
        <v>3662</v>
      </c>
      <c r="J817" s="15" t="s">
        <v>3663</v>
      </c>
      <c r="K817" s="15" t="s">
        <v>3664</v>
      </c>
      <c r="L817" s="15" t="s">
        <v>63</v>
      </c>
      <c r="M817" s="15" t="s">
        <v>3665</v>
      </c>
      <c r="N817" s="48" t="s">
        <v>4094</v>
      </c>
    </row>
    <row r="818" spans="1:14">
      <c r="A818" t="str">
        <f t="shared" si="12"/>
        <v>Russell Co SD, KY</v>
      </c>
      <c r="B818" t="s">
        <v>57</v>
      </c>
      <c r="D818" s="15" t="s">
        <v>1545</v>
      </c>
      <c r="E818" s="15" t="s">
        <v>1546</v>
      </c>
      <c r="F818" s="15" t="s">
        <v>1545</v>
      </c>
      <c r="G818" s="15" t="s">
        <v>1546</v>
      </c>
      <c r="H818" s="15" t="s">
        <v>3666</v>
      </c>
      <c r="I818" s="15" t="s">
        <v>3667</v>
      </c>
      <c r="J818" s="15" t="s">
        <v>3668</v>
      </c>
      <c r="K818" s="15" t="s">
        <v>3664</v>
      </c>
      <c r="L818" s="15" t="s">
        <v>63</v>
      </c>
      <c r="M818" s="15" t="s">
        <v>3665</v>
      </c>
      <c r="N818" s="48" t="s">
        <v>4095</v>
      </c>
    </row>
    <row r="819" spans="1:14">
      <c r="A819" t="str">
        <f t="shared" si="12"/>
        <v>Russell ISD, KY</v>
      </c>
      <c r="B819" t="s">
        <v>57</v>
      </c>
      <c r="D819" s="15" t="s">
        <v>1555</v>
      </c>
      <c r="E819" s="15" t="s">
        <v>1556</v>
      </c>
      <c r="F819" s="15" t="s">
        <v>1555</v>
      </c>
      <c r="G819" s="15" t="s">
        <v>1556</v>
      </c>
      <c r="H819" s="15" t="s">
        <v>3669</v>
      </c>
      <c r="I819" s="15" t="s">
        <v>3670</v>
      </c>
      <c r="J819" s="15" t="s">
        <v>3671</v>
      </c>
      <c r="K819" s="15" t="s">
        <v>1564</v>
      </c>
      <c r="L819" s="15" t="s">
        <v>63</v>
      </c>
      <c r="M819" s="15" t="s">
        <v>1512</v>
      </c>
      <c r="N819" s="48" t="s">
        <v>4096</v>
      </c>
    </row>
    <row r="820" spans="1:14">
      <c r="A820" t="str">
        <f t="shared" si="12"/>
        <v>Russellville ISD, KY</v>
      </c>
      <c r="B820" t="s">
        <v>57</v>
      </c>
      <c r="D820" s="15" t="s">
        <v>1567</v>
      </c>
      <c r="E820" s="15" t="s">
        <v>1568</v>
      </c>
      <c r="F820" s="15" t="s">
        <v>1567</v>
      </c>
      <c r="G820" s="15" t="s">
        <v>1568</v>
      </c>
      <c r="H820" s="15" t="s">
        <v>3672</v>
      </c>
      <c r="I820" s="15" t="s">
        <v>3673</v>
      </c>
      <c r="J820" s="15" t="s">
        <v>3674</v>
      </c>
      <c r="K820" s="15" t="s">
        <v>1121</v>
      </c>
      <c r="L820" s="15" t="s">
        <v>63</v>
      </c>
      <c r="M820" s="15" t="s">
        <v>1122</v>
      </c>
      <c r="N820" s="48" t="s">
        <v>4097</v>
      </c>
    </row>
    <row r="821" spans="1:14">
      <c r="A821" t="str">
        <f t="shared" si="12"/>
        <v>Science Hill ISD, KY</v>
      </c>
      <c r="B821" t="s">
        <v>57</v>
      </c>
      <c r="D821" s="15" t="s">
        <v>1575</v>
      </c>
      <c r="E821" s="15" t="s">
        <v>1576</v>
      </c>
      <c r="F821" s="15" t="s">
        <v>1575</v>
      </c>
      <c r="G821" s="15" t="s">
        <v>1576</v>
      </c>
      <c r="H821" s="15" t="s">
        <v>3675</v>
      </c>
      <c r="I821" s="15" t="s">
        <v>3676</v>
      </c>
      <c r="J821" s="15" t="s">
        <v>1581</v>
      </c>
      <c r="K821" s="15" t="s">
        <v>1582</v>
      </c>
      <c r="L821" s="15" t="s">
        <v>63</v>
      </c>
      <c r="M821" s="15" t="s">
        <v>1583</v>
      </c>
      <c r="N821" s="48" t="s">
        <v>4098</v>
      </c>
    </row>
    <row r="822" spans="1:14">
      <c r="A822" t="str">
        <f t="shared" si="12"/>
        <v>Scott Co SD, KY</v>
      </c>
      <c r="B822" t="s">
        <v>57</v>
      </c>
      <c r="D822" s="15" t="s">
        <v>1585</v>
      </c>
      <c r="E822" s="15" t="s">
        <v>1586</v>
      </c>
      <c r="F822" s="15" t="s">
        <v>1585</v>
      </c>
      <c r="G822" s="15" t="s">
        <v>1586</v>
      </c>
      <c r="H822" s="15" t="s">
        <v>3677</v>
      </c>
      <c r="I822" s="15" t="s">
        <v>3678</v>
      </c>
      <c r="J822" s="15" t="s">
        <v>3679</v>
      </c>
      <c r="K822" s="15" t="s">
        <v>1591</v>
      </c>
      <c r="L822" s="15" t="s">
        <v>63</v>
      </c>
      <c r="M822" s="15" t="s">
        <v>1592</v>
      </c>
      <c r="N822" s="48" t="s">
        <v>4099</v>
      </c>
    </row>
    <row r="823" spans="1:14">
      <c r="A823" t="str">
        <f t="shared" si="12"/>
        <v>Scott Co SD, KY</v>
      </c>
      <c r="B823" t="s">
        <v>57</v>
      </c>
      <c r="D823" s="15" t="s">
        <v>1585</v>
      </c>
      <c r="E823" s="15" t="s">
        <v>1586</v>
      </c>
      <c r="F823" s="15" t="s">
        <v>1585</v>
      </c>
      <c r="G823" s="15" t="s">
        <v>1586</v>
      </c>
      <c r="H823" s="15" t="s">
        <v>3680</v>
      </c>
      <c r="I823" s="15" t="s">
        <v>2173</v>
      </c>
      <c r="J823" s="15" t="s">
        <v>3681</v>
      </c>
      <c r="K823" s="15" t="s">
        <v>1591</v>
      </c>
      <c r="L823" s="15" t="s">
        <v>63</v>
      </c>
      <c r="M823" s="15" t="s">
        <v>1592</v>
      </c>
      <c r="N823" s="48" t="s">
        <v>4100</v>
      </c>
    </row>
    <row r="824" spans="1:14">
      <c r="A824" t="str">
        <f t="shared" si="12"/>
        <v>Scott Co SD, KY</v>
      </c>
      <c r="B824" t="s">
        <v>57</v>
      </c>
      <c r="D824" s="15" t="s">
        <v>1585</v>
      </c>
      <c r="E824" s="15" t="s">
        <v>1586</v>
      </c>
      <c r="F824" s="15" t="s">
        <v>1585</v>
      </c>
      <c r="G824" s="15" t="s">
        <v>1586</v>
      </c>
      <c r="H824" s="15" t="s">
        <v>3682</v>
      </c>
      <c r="I824" s="15" t="s">
        <v>221</v>
      </c>
      <c r="J824" s="15" t="s">
        <v>3683</v>
      </c>
      <c r="K824" s="15" t="s">
        <v>1591</v>
      </c>
      <c r="L824" s="15" t="s">
        <v>63</v>
      </c>
      <c r="M824" s="15" t="s">
        <v>1592</v>
      </c>
      <c r="N824" s="48" t="s">
        <v>4101</v>
      </c>
    </row>
    <row r="825" spans="1:14">
      <c r="A825" t="str">
        <f t="shared" si="12"/>
        <v>Scott Co SD, KY</v>
      </c>
      <c r="B825" t="s">
        <v>57</v>
      </c>
      <c r="D825" s="15" t="s">
        <v>1585</v>
      </c>
      <c r="E825" s="15" t="s">
        <v>1586</v>
      </c>
      <c r="F825" s="15" t="s">
        <v>1585</v>
      </c>
      <c r="G825" s="15" t="s">
        <v>1586</v>
      </c>
      <c r="H825" s="15" t="s">
        <v>3684</v>
      </c>
      <c r="I825" s="15" t="s">
        <v>3685</v>
      </c>
      <c r="J825" s="15" t="s">
        <v>3686</v>
      </c>
      <c r="K825" s="15" t="s">
        <v>1591</v>
      </c>
      <c r="L825" s="15" t="s">
        <v>63</v>
      </c>
      <c r="M825" s="15" t="s">
        <v>1592</v>
      </c>
      <c r="N825" s="49" t="s">
        <v>4102</v>
      </c>
    </row>
    <row r="826" spans="1:14">
      <c r="A826" t="str">
        <f t="shared" si="12"/>
        <v>Scott Co SD, KY</v>
      </c>
      <c r="B826" t="s">
        <v>57</v>
      </c>
      <c r="D826" s="15" t="s">
        <v>1585</v>
      </c>
      <c r="E826" s="15" t="s">
        <v>1586</v>
      </c>
      <c r="F826" s="15" t="s">
        <v>1585</v>
      </c>
      <c r="G826" s="15" t="s">
        <v>1586</v>
      </c>
      <c r="H826" s="15" t="s">
        <v>3687</v>
      </c>
      <c r="I826" s="15" t="s">
        <v>3688</v>
      </c>
      <c r="J826" s="15" t="s">
        <v>3689</v>
      </c>
      <c r="K826" s="15" t="s">
        <v>1591</v>
      </c>
      <c r="L826" s="15" t="s">
        <v>63</v>
      </c>
      <c r="M826" s="15" t="s">
        <v>1592</v>
      </c>
      <c r="N826" s="49" t="s">
        <v>4103</v>
      </c>
    </row>
    <row r="827" spans="1:14">
      <c r="A827" t="str">
        <f t="shared" si="12"/>
        <v>Scott Co SD, KY</v>
      </c>
      <c r="B827" t="s">
        <v>57</v>
      </c>
      <c r="D827" s="15" t="s">
        <v>1585</v>
      </c>
      <c r="E827" s="15" t="s">
        <v>1586</v>
      </c>
      <c r="F827" s="15" t="s">
        <v>1585</v>
      </c>
      <c r="G827" s="15" t="s">
        <v>1586</v>
      </c>
      <c r="H827" s="15" t="s">
        <v>3690</v>
      </c>
      <c r="I827" s="15" t="s">
        <v>1857</v>
      </c>
      <c r="J827" s="15" t="s">
        <v>3691</v>
      </c>
      <c r="K827" s="15" t="s">
        <v>1591</v>
      </c>
      <c r="L827" s="15" t="s">
        <v>63</v>
      </c>
      <c r="M827" s="15" t="s">
        <v>1592</v>
      </c>
      <c r="N827" s="48" t="s">
        <v>4104</v>
      </c>
    </row>
    <row r="828" spans="1:14">
      <c r="A828" t="str">
        <f t="shared" si="12"/>
        <v>Scott Co SD, KY</v>
      </c>
      <c r="B828" t="s">
        <v>57</v>
      </c>
      <c r="D828" s="15" t="s">
        <v>1585</v>
      </c>
      <c r="E828" s="15" t="s">
        <v>1586</v>
      </c>
      <c r="F828" s="15" t="s">
        <v>1585</v>
      </c>
      <c r="G828" s="15" t="s">
        <v>1586</v>
      </c>
      <c r="H828" s="15" t="s">
        <v>3692</v>
      </c>
      <c r="I828" s="15" t="s">
        <v>1882</v>
      </c>
      <c r="J828" s="15" t="s">
        <v>3693</v>
      </c>
      <c r="K828" s="15" t="s">
        <v>1591</v>
      </c>
      <c r="L828" s="15" t="s">
        <v>63</v>
      </c>
      <c r="M828" s="15" t="s">
        <v>1592</v>
      </c>
      <c r="N828" s="48" t="s">
        <v>4105</v>
      </c>
    </row>
    <row r="829" spans="1:14">
      <c r="A829" t="str">
        <f t="shared" si="12"/>
        <v>Scott Co SD, KY</v>
      </c>
      <c r="B829" t="s">
        <v>57</v>
      </c>
      <c r="D829" s="15" t="s">
        <v>1585</v>
      </c>
      <c r="E829" s="15" t="s">
        <v>1586</v>
      </c>
      <c r="F829" s="15" t="s">
        <v>1585</v>
      </c>
      <c r="G829" s="15" t="s">
        <v>1586</v>
      </c>
      <c r="H829" s="15" t="s">
        <v>3694</v>
      </c>
      <c r="I829" s="15" t="s">
        <v>3695</v>
      </c>
      <c r="J829" s="15" t="s">
        <v>3696</v>
      </c>
      <c r="K829" s="15" t="s">
        <v>3697</v>
      </c>
      <c r="L829" s="15" t="s">
        <v>63</v>
      </c>
      <c r="M829" s="15" t="s">
        <v>3698</v>
      </c>
      <c r="N829" s="48" t="s">
        <v>4106</v>
      </c>
    </row>
    <row r="830" spans="1:14">
      <c r="A830" t="str">
        <f t="shared" si="12"/>
        <v>Scott Co SD, KY</v>
      </c>
      <c r="B830" t="s">
        <v>57</v>
      </c>
      <c r="D830" t="s">
        <v>1585</v>
      </c>
      <c r="E830" t="s">
        <v>1586</v>
      </c>
      <c r="F830" t="s">
        <v>1585</v>
      </c>
      <c r="G830" t="s">
        <v>1586</v>
      </c>
      <c r="H830" t="s">
        <v>3699</v>
      </c>
      <c r="I830" t="s">
        <v>3421</v>
      </c>
      <c r="J830" t="s">
        <v>3700</v>
      </c>
      <c r="K830" t="s">
        <v>1591</v>
      </c>
      <c r="L830" t="s">
        <v>63</v>
      </c>
      <c r="M830" t="s">
        <v>1592</v>
      </c>
      <c r="N830" s="48" t="s">
        <v>4107</v>
      </c>
    </row>
    <row r="831" spans="1:14">
      <c r="A831" t="str">
        <f t="shared" si="12"/>
        <v>Shelby Co PSD, KY</v>
      </c>
      <c r="B831" t="s">
        <v>57</v>
      </c>
      <c r="D831" s="15" t="s">
        <v>1593</v>
      </c>
      <c r="E831" s="15" t="s">
        <v>1594</v>
      </c>
      <c r="F831" s="15" t="s">
        <v>1593</v>
      </c>
      <c r="G831" s="15" t="s">
        <v>1594</v>
      </c>
      <c r="H831" s="15" t="s">
        <v>3701</v>
      </c>
      <c r="I831" s="15" t="s">
        <v>3702</v>
      </c>
      <c r="J831" s="15" t="s">
        <v>3703</v>
      </c>
      <c r="K831" s="15" t="s">
        <v>1602</v>
      </c>
      <c r="L831" s="15" t="s">
        <v>63</v>
      </c>
      <c r="M831" s="15" t="s">
        <v>1603</v>
      </c>
      <c r="N831" s="48" t="s">
        <v>4108</v>
      </c>
    </row>
    <row r="832" spans="1:14">
      <c r="A832" t="str">
        <f t="shared" si="12"/>
        <v>Shelby Co PSD, KY</v>
      </c>
      <c r="B832" t="s">
        <v>57</v>
      </c>
      <c r="D832" s="15" t="s">
        <v>1593</v>
      </c>
      <c r="E832" s="15" t="s">
        <v>1594</v>
      </c>
      <c r="F832" s="15" t="s">
        <v>1593</v>
      </c>
      <c r="G832" s="15" t="s">
        <v>1594</v>
      </c>
      <c r="H832" s="15" t="s">
        <v>3704</v>
      </c>
      <c r="I832" s="15" t="s">
        <v>1076</v>
      </c>
      <c r="J832" s="15" t="s">
        <v>3705</v>
      </c>
      <c r="K832" s="15" t="s">
        <v>3706</v>
      </c>
      <c r="L832" s="15" t="s">
        <v>63</v>
      </c>
      <c r="M832" s="15" t="s">
        <v>3707</v>
      </c>
      <c r="N832" s="48" t="s">
        <v>4109</v>
      </c>
    </row>
    <row r="833" spans="1:14">
      <c r="A833" t="str">
        <f t="shared" si="12"/>
        <v>Shelby Co PSD, KY</v>
      </c>
      <c r="B833" t="s">
        <v>57</v>
      </c>
      <c r="D833" t="s">
        <v>1593</v>
      </c>
      <c r="E833" t="s">
        <v>1594</v>
      </c>
      <c r="F833" t="s">
        <v>1593</v>
      </c>
      <c r="G833" t="s">
        <v>1594</v>
      </c>
      <c r="H833" t="s">
        <v>3708</v>
      </c>
      <c r="I833" t="s">
        <v>3709</v>
      </c>
      <c r="J833" t="s">
        <v>3710</v>
      </c>
      <c r="K833" t="s">
        <v>1602</v>
      </c>
      <c r="L833" t="s">
        <v>63</v>
      </c>
      <c r="M833" t="s">
        <v>1603</v>
      </c>
      <c r="N833" s="48" t="s">
        <v>4110</v>
      </c>
    </row>
    <row r="834" spans="1:14">
      <c r="A834" t="str">
        <f t="shared" ref="A834:A892" si="13">E834&amp;", KY"</f>
        <v>Shelby Co PSD, KY</v>
      </c>
      <c r="B834" t="s">
        <v>57</v>
      </c>
      <c r="D834" s="15" t="s">
        <v>1593</v>
      </c>
      <c r="E834" s="15" t="s">
        <v>1594</v>
      </c>
      <c r="F834" s="15" t="s">
        <v>1593</v>
      </c>
      <c r="G834" s="15" t="s">
        <v>1594</v>
      </c>
      <c r="H834" s="15" t="s">
        <v>3711</v>
      </c>
      <c r="I834" s="15" t="s">
        <v>3712</v>
      </c>
      <c r="J834" s="15" t="s">
        <v>3713</v>
      </c>
      <c r="K834" s="15" t="s">
        <v>1602</v>
      </c>
      <c r="L834" s="15" t="s">
        <v>63</v>
      </c>
      <c r="M834" s="15" t="s">
        <v>1603</v>
      </c>
      <c r="N834" s="48" t="s">
        <v>4111</v>
      </c>
    </row>
    <row r="835" spans="1:14">
      <c r="A835" t="str">
        <f t="shared" si="13"/>
        <v>Shelby Co PSD, KY</v>
      </c>
      <c r="B835" t="s">
        <v>57</v>
      </c>
      <c r="D835" t="s">
        <v>1593</v>
      </c>
      <c r="E835" t="s">
        <v>1594</v>
      </c>
      <c r="F835" t="s">
        <v>1593</v>
      </c>
      <c r="G835" t="s">
        <v>1594</v>
      </c>
      <c r="H835" t="s">
        <v>3714</v>
      </c>
      <c r="I835" t="s">
        <v>3715</v>
      </c>
      <c r="J835" t="s">
        <v>3716</v>
      </c>
      <c r="K835" t="s">
        <v>3717</v>
      </c>
      <c r="L835" t="s">
        <v>63</v>
      </c>
      <c r="M835" t="s">
        <v>3718</v>
      </c>
      <c r="N835" s="48" t="s">
        <v>4112</v>
      </c>
    </row>
    <row r="836" spans="1:14">
      <c r="A836" t="str">
        <f t="shared" si="13"/>
        <v>Shelby Co PSD, KY</v>
      </c>
      <c r="B836" t="s">
        <v>57</v>
      </c>
      <c r="D836" s="15" t="s">
        <v>1593</v>
      </c>
      <c r="E836" s="15" t="s">
        <v>1594</v>
      </c>
      <c r="F836" s="15" t="s">
        <v>1593</v>
      </c>
      <c r="G836" s="15" t="s">
        <v>1594</v>
      </c>
      <c r="H836" s="15" t="s">
        <v>3719</v>
      </c>
      <c r="I836" s="15" t="s">
        <v>2266</v>
      </c>
      <c r="J836" s="15" t="s">
        <v>3720</v>
      </c>
      <c r="K836" s="15" t="s">
        <v>1602</v>
      </c>
      <c r="L836" s="15" t="s">
        <v>63</v>
      </c>
      <c r="M836" s="15" t="s">
        <v>1603</v>
      </c>
      <c r="N836" s="48" t="s">
        <v>4113</v>
      </c>
    </row>
    <row r="837" spans="1:14">
      <c r="A837" t="str">
        <f t="shared" si="13"/>
        <v>Shelby Co PSD, KY</v>
      </c>
      <c r="B837" t="s">
        <v>57</v>
      </c>
      <c r="D837" s="15" t="s">
        <v>1593</v>
      </c>
      <c r="E837" s="15" t="s">
        <v>1594</v>
      </c>
      <c r="F837" s="15" t="s">
        <v>1593</v>
      </c>
      <c r="G837" s="15" t="s">
        <v>1594</v>
      </c>
      <c r="H837" s="15" t="s">
        <v>3721</v>
      </c>
      <c r="I837" s="15" t="s">
        <v>3722</v>
      </c>
      <c r="J837" s="15" t="s">
        <v>3723</v>
      </c>
      <c r="K837" s="15" t="s">
        <v>1602</v>
      </c>
      <c r="L837" s="15" t="s">
        <v>63</v>
      </c>
      <c r="M837" s="15" t="s">
        <v>1603</v>
      </c>
      <c r="N837" s="49" t="s">
        <v>4114</v>
      </c>
    </row>
    <row r="838" spans="1:14">
      <c r="A838" t="str">
        <f t="shared" si="13"/>
        <v>Simpson Co SD, KY</v>
      </c>
      <c r="B838" t="s">
        <v>57</v>
      </c>
      <c r="D838" s="15" t="s">
        <v>1604</v>
      </c>
      <c r="E838" s="15" t="s">
        <v>1605</v>
      </c>
      <c r="F838" s="15" t="s">
        <v>1604</v>
      </c>
      <c r="G838" s="15" t="s">
        <v>1605</v>
      </c>
      <c r="H838" s="15" t="s">
        <v>3724</v>
      </c>
      <c r="I838" s="15" t="s">
        <v>3725</v>
      </c>
      <c r="J838" s="15" t="s">
        <v>3726</v>
      </c>
      <c r="K838" s="15" t="s">
        <v>1613</v>
      </c>
      <c r="L838" s="15" t="s">
        <v>63</v>
      </c>
      <c r="M838" s="15" t="s">
        <v>1614</v>
      </c>
      <c r="N838" s="48" t="s">
        <v>4115</v>
      </c>
    </row>
    <row r="839" spans="1:14">
      <c r="A839" t="str">
        <f t="shared" si="13"/>
        <v>Somerset ISD, KY</v>
      </c>
      <c r="B839" t="s">
        <v>57</v>
      </c>
      <c r="D839" s="15" t="s">
        <v>1616</v>
      </c>
      <c r="E839" s="15" t="s">
        <v>1617</v>
      </c>
      <c r="F839" s="15" t="s">
        <v>1616</v>
      </c>
      <c r="G839" s="15" t="s">
        <v>1617</v>
      </c>
      <c r="H839" s="15" t="s">
        <v>3727</v>
      </c>
      <c r="I839" s="15" t="s">
        <v>3728</v>
      </c>
      <c r="J839" s="15" t="s">
        <v>3729</v>
      </c>
      <c r="K839" s="15" t="s">
        <v>1502</v>
      </c>
      <c r="L839" s="15" t="s">
        <v>63</v>
      </c>
      <c r="M839" s="15" t="s">
        <v>1623</v>
      </c>
      <c r="N839" s="48" t="s">
        <v>4116</v>
      </c>
    </row>
    <row r="840" spans="1:14">
      <c r="A840" t="str">
        <f t="shared" si="13"/>
        <v>Southgate ISD, KY</v>
      </c>
      <c r="B840" t="s">
        <v>57</v>
      </c>
      <c r="D840" t="s">
        <v>1625</v>
      </c>
      <c r="E840" t="s">
        <v>1626</v>
      </c>
      <c r="F840" t="s">
        <v>1625</v>
      </c>
      <c r="G840" t="s">
        <v>1626</v>
      </c>
      <c r="H840" t="s">
        <v>3730</v>
      </c>
      <c r="I840" t="s">
        <v>3731</v>
      </c>
      <c r="J840" t="s">
        <v>1631</v>
      </c>
      <c r="K840" t="s">
        <v>1632</v>
      </c>
      <c r="L840" t="s">
        <v>63</v>
      </c>
      <c r="M840" t="s">
        <v>1359</v>
      </c>
      <c r="N840" s="48" t="s">
        <v>4117</v>
      </c>
    </row>
    <row r="841" spans="1:14">
      <c r="A841" t="str">
        <f t="shared" si="13"/>
        <v>Spencer Co SD, KY</v>
      </c>
      <c r="B841" t="s">
        <v>57</v>
      </c>
      <c r="D841" s="15" t="s">
        <v>1634</v>
      </c>
      <c r="E841" s="15" t="s">
        <v>1635</v>
      </c>
      <c r="F841" s="15" t="s">
        <v>1634</v>
      </c>
      <c r="G841" s="15" t="s">
        <v>1635</v>
      </c>
      <c r="H841" s="15" t="s">
        <v>3732</v>
      </c>
      <c r="I841" s="15" t="s">
        <v>3733</v>
      </c>
      <c r="J841" s="15" t="s">
        <v>3734</v>
      </c>
      <c r="K841" s="15" t="s">
        <v>1641</v>
      </c>
      <c r="L841" s="15" t="s">
        <v>63</v>
      </c>
      <c r="M841" s="15" t="s">
        <v>1642</v>
      </c>
      <c r="N841" s="48" t="s">
        <v>4118</v>
      </c>
    </row>
    <row r="842" spans="1:14">
      <c r="A842" t="str">
        <f t="shared" si="13"/>
        <v>Spencer Co SD, KY</v>
      </c>
      <c r="B842" t="s">
        <v>57</v>
      </c>
      <c r="D842" s="15" t="s">
        <v>1634</v>
      </c>
      <c r="E842" s="15" t="s">
        <v>1635</v>
      </c>
      <c r="F842" s="15" t="s">
        <v>1634</v>
      </c>
      <c r="G842" s="15" t="s">
        <v>1635</v>
      </c>
      <c r="H842" s="15" t="s">
        <v>3735</v>
      </c>
      <c r="I842" s="15" t="s">
        <v>3736</v>
      </c>
      <c r="J842" s="15" t="s">
        <v>3737</v>
      </c>
      <c r="K842" s="15" t="s">
        <v>1641</v>
      </c>
      <c r="L842" s="15" t="s">
        <v>63</v>
      </c>
      <c r="M842" s="15" t="s">
        <v>1642</v>
      </c>
      <c r="N842" s="48" t="s">
        <v>4119</v>
      </c>
    </row>
    <row r="843" spans="1:14">
      <c r="A843" t="str">
        <f t="shared" si="13"/>
        <v>Taylor Co SD, KY</v>
      </c>
      <c r="B843" t="s">
        <v>57</v>
      </c>
      <c r="D843" s="15" t="s">
        <v>1644</v>
      </c>
      <c r="E843" s="15" t="s">
        <v>1645</v>
      </c>
      <c r="F843" s="15" t="s">
        <v>1644</v>
      </c>
      <c r="G843" s="15" t="s">
        <v>1645</v>
      </c>
      <c r="H843" s="15" t="s">
        <v>3738</v>
      </c>
      <c r="I843" s="15" t="s">
        <v>3739</v>
      </c>
      <c r="J843" s="15" t="s">
        <v>3740</v>
      </c>
      <c r="K843" s="15" t="s">
        <v>363</v>
      </c>
      <c r="L843" s="15" t="s">
        <v>63</v>
      </c>
      <c r="M843" s="15" t="s">
        <v>364</v>
      </c>
      <c r="N843" s="48" t="s">
        <v>4120</v>
      </c>
    </row>
    <row r="844" spans="1:14">
      <c r="A844" t="str">
        <f t="shared" si="13"/>
        <v>Todd Co SD, KY</v>
      </c>
      <c r="B844" t="s">
        <v>57</v>
      </c>
      <c r="D844" s="15" t="s">
        <v>1652</v>
      </c>
      <c r="E844" s="15" t="s">
        <v>1653</v>
      </c>
      <c r="F844" s="15" t="s">
        <v>1652</v>
      </c>
      <c r="G844" s="15" t="s">
        <v>1653</v>
      </c>
      <c r="H844" s="15" t="s">
        <v>3741</v>
      </c>
      <c r="I844" s="15" t="s">
        <v>3742</v>
      </c>
      <c r="J844" s="15" t="s">
        <v>3743</v>
      </c>
      <c r="K844" s="15" t="s">
        <v>1660</v>
      </c>
      <c r="L844" s="15" t="s">
        <v>63</v>
      </c>
      <c r="M844" s="15" t="s">
        <v>1661</v>
      </c>
      <c r="N844" s="48" t="s">
        <v>4121</v>
      </c>
    </row>
    <row r="845" spans="1:14">
      <c r="A845" t="str">
        <f t="shared" si="13"/>
        <v>Todd Co SD, KY</v>
      </c>
      <c r="B845" t="s">
        <v>57</v>
      </c>
      <c r="D845" s="15" t="s">
        <v>1652</v>
      </c>
      <c r="E845" s="15" t="s">
        <v>1653</v>
      </c>
      <c r="F845" s="15" t="s">
        <v>1652</v>
      </c>
      <c r="G845" s="15" t="s">
        <v>1653</v>
      </c>
      <c r="H845" s="15" t="s">
        <v>3744</v>
      </c>
      <c r="I845" s="15" t="s">
        <v>3745</v>
      </c>
      <c r="J845" s="15" t="s">
        <v>3746</v>
      </c>
      <c r="K845" s="15" t="s">
        <v>3747</v>
      </c>
      <c r="L845" s="15" t="s">
        <v>63</v>
      </c>
      <c r="M845" s="15" t="s">
        <v>3748</v>
      </c>
      <c r="N845" s="48" t="s">
        <v>4122</v>
      </c>
    </row>
    <row r="846" spans="1:14">
      <c r="A846" t="str">
        <f t="shared" si="13"/>
        <v>Trigg Co SD, KY</v>
      </c>
      <c r="B846" t="s">
        <v>57</v>
      </c>
      <c r="D846" s="15" t="s">
        <v>1663</v>
      </c>
      <c r="E846" s="15" t="s">
        <v>1664</v>
      </c>
      <c r="F846" s="15" t="s">
        <v>1663</v>
      </c>
      <c r="G846" s="15" t="s">
        <v>1664</v>
      </c>
      <c r="H846" s="15" t="s">
        <v>3749</v>
      </c>
      <c r="I846" s="15" t="s">
        <v>3750</v>
      </c>
      <c r="J846" s="15" t="s">
        <v>1669</v>
      </c>
      <c r="K846" s="15" t="s">
        <v>1670</v>
      </c>
      <c r="L846" s="15" t="s">
        <v>63</v>
      </c>
      <c r="M846" s="15" t="s">
        <v>1671</v>
      </c>
      <c r="N846" s="48" t="e">
        <v>#N/A</v>
      </c>
    </row>
    <row r="847" spans="1:14">
      <c r="A847" t="str">
        <f t="shared" si="13"/>
        <v>Trigg Co SD, KY</v>
      </c>
      <c r="B847" t="s">
        <v>57</v>
      </c>
      <c r="D847" t="s">
        <v>1663</v>
      </c>
      <c r="E847" t="s">
        <v>1664</v>
      </c>
      <c r="F847" t="s">
        <v>1663</v>
      </c>
      <c r="G847" t="s">
        <v>1664</v>
      </c>
      <c r="H847" t="s">
        <v>3751</v>
      </c>
      <c r="I847" t="s">
        <v>3752</v>
      </c>
      <c r="J847" t="s">
        <v>3753</v>
      </c>
      <c r="K847" t="s">
        <v>1670</v>
      </c>
      <c r="L847" t="s">
        <v>63</v>
      </c>
      <c r="M847" t="s">
        <v>1671</v>
      </c>
      <c r="N847" s="48" t="s">
        <v>4123</v>
      </c>
    </row>
    <row r="848" spans="1:14">
      <c r="A848" t="str">
        <f t="shared" si="13"/>
        <v>Trimble Co SD, KY</v>
      </c>
      <c r="B848" t="s">
        <v>57</v>
      </c>
      <c r="D848" s="15" t="s">
        <v>1673</v>
      </c>
      <c r="E848" s="15" t="s">
        <v>1674</v>
      </c>
      <c r="F848" s="15" t="s">
        <v>1673</v>
      </c>
      <c r="G848" s="15" t="s">
        <v>1674</v>
      </c>
      <c r="H848" s="15" t="s">
        <v>3754</v>
      </c>
      <c r="I848" s="15" t="s">
        <v>3755</v>
      </c>
      <c r="J848" s="15" t="s">
        <v>3756</v>
      </c>
      <c r="K848" s="15" t="s">
        <v>1680</v>
      </c>
      <c r="L848" s="15" t="s">
        <v>63</v>
      </c>
      <c r="M848" s="15" t="s">
        <v>1681</v>
      </c>
      <c r="N848" s="48" t="s">
        <v>4124</v>
      </c>
    </row>
    <row r="849" spans="1:14">
      <c r="A849" t="str">
        <f t="shared" si="13"/>
        <v>Trimble Co SD, KY</v>
      </c>
      <c r="B849" t="s">
        <v>57</v>
      </c>
      <c r="D849" t="s">
        <v>1673</v>
      </c>
      <c r="E849" t="s">
        <v>1674</v>
      </c>
      <c r="F849" t="s">
        <v>1673</v>
      </c>
      <c r="G849" t="s">
        <v>1674</v>
      </c>
      <c r="H849" t="s">
        <v>3757</v>
      </c>
      <c r="I849" t="s">
        <v>3758</v>
      </c>
      <c r="J849" t="s">
        <v>3759</v>
      </c>
      <c r="K849" t="s">
        <v>3760</v>
      </c>
      <c r="L849" t="s">
        <v>63</v>
      </c>
      <c r="M849" t="s">
        <v>3761</v>
      </c>
      <c r="N849" s="48" t="s">
        <v>4125</v>
      </c>
    </row>
    <row r="850" spans="1:14">
      <c r="A850" t="str">
        <f t="shared" si="13"/>
        <v>Union Co SD, KY</v>
      </c>
      <c r="B850" t="s">
        <v>57</v>
      </c>
      <c r="D850" s="15" t="s">
        <v>1683</v>
      </c>
      <c r="E850" s="15" t="s">
        <v>1684</v>
      </c>
      <c r="F850" s="15" t="s">
        <v>1683</v>
      </c>
      <c r="G850" s="15" t="s">
        <v>1684</v>
      </c>
      <c r="H850" s="15" t="s">
        <v>3762</v>
      </c>
      <c r="I850" s="15" t="s">
        <v>3763</v>
      </c>
      <c r="J850" s="15" t="s">
        <v>3764</v>
      </c>
      <c r="K850" s="15" t="s">
        <v>1690</v>
      </c>
      <c r="L850" s="15" t="s">
        <v>63</v>
      </c>
      <c r="M850" s="15" t="s">
        <v>1691</v>
      </c>
      <c r="N850" s="48" t="s">
        <v>4126</v>
      </c>
    </row>
    <row r="851" spans="1:14">
      <c r="A851" t="str">
        <f t="shared" si="13"/>
        <v>Union Co SD, KY</v>
      </c>
      <c r="B851" t="s">
        <v>57</v>
      </c>
      <c r="D851" t="s">
        <v>1683</v>
      </c>
      <c r="E851" t="s">
        <v>1684</v>
      </c>
      <c r="F851" t="s">
        <v>1683</v>
      </c>
      <c r="G851" t="s">
        <v>1684</v>
      </c>
      <c r="H851" t="s">
        <v>3765</v>
      </c>
      <c r="I851" t="s">
        <v>3766</v>
      </c>
      <c r="J851" t="s">
        <v>3767</v>
      </c>
      <c r="K851" t="s">
        <v>3768</v>
      </c>
      <c r="L851" t="s">
        <v>63</v>
      </c>
      <c r="M851" t="s">
        <v>3769</v>
      </c>
      <c r="N851" s="48" t="s">
        <v>4127</v>
      </c>
    </row>
    <row r="852" spans="1:14">
      <c r="A852" t="str">
        <f t="shared" si="13"/>
        <v>Union Co SD, KY</v>
      </c>
      <c r="B852" t="s">
        <v>57</v>
      </c>
      <c r="D852" s="15" t="s">
        <v>1683</v>
      </c>
      <c r="E852" s="15" t="s">
        <v>1684</v>
      </c>
      <c r="F852" s="15" t="s">
        <v>1683</v>
      </c>
      <c r="G852" s="15" t="s">
        <v>1684</v>
      </c>
      <c r="H852" s="15" t="s">
        <v>3770</v>
      </c>
      <c r="I852" s="15" t="s">
        <v>3771</v>
      </c>
      <c r="J852" s="15" t="s">
        <v>3772</v>
      </c>
      <c r="K852" s="15" t="s">
        <v>3773</v>
      </c>
      <c r="L852" s="15" t="s">
        <v>63</v>
      </c>
      <c r="M852" s="15" t="s">
        <v>3774</v>
      </c>
      <c r="N852" s="48" t="e">
        <v>#N/A</v>
      </c>
    </row>
    <row r="853" spans="1:14">
      <c r="A853" t="str">
        <f t="shared" si="13"/>
        <v>Walton-Verona ISD, KY</v>
      </c>
      <c r="B853" t="s">
        <v>57</v>
      </c>
      <c r="D853" s="15" t="s">
        <v>1693</v>
      </c>
      <c r="E853" s="15" t="s">
        <v>1694</v>
      </c>
      <c r="F853" s="15" t="s">
        <v>1693</v>
      </c>
      <c r="G853" s="15" t="s">
        <v>1694</v>
      </c>
      <c r="H853" s="15" t="s">
        <v>3775</v>
      </c>
      <c r="I853" s="15" t="s">
        <v>3776</v>
      </c>
      <c r="J853" s="15" t="s">
        <v>3777</v>
      </c>
      <c r="K853" s="15" t="s">
        <v>3778</v>
      </c>
      <c r="L853" s="15" t="s">
        <v>63</v>
      </c>
      <c r="M853" s="15" t="s">
        <v>3779</v>
      </c>
      <c r="N853" s="48" t="s">
        <v>4128</v>
      </c>
    </row>
    <row r="854" spans="1:14">
      <c r="A854" t="str">
        <f t="shared" si="13"/>
        <v>Warren Co SD, KY</v>
      </c>
      <c r="B854" t="s">
        <v>57</v>
      </c>
      <c r="D854" s="15" t="s">
        <v>1700</v>
      </c>
      <c r="E854" s="15" t="s">
        <v>1701</v>
      </c>
      <c r="F854" s="15" t="s">
        <v>1700</v>
      </c>
      <c r="G854" s="15" t="s">
        <v>1701</v>
      </c>
      <c r="H854" s="15" t="s">
        <v>3780</v>
      </c>
      <c r="I854" s="15" t="s">
        <v>3781</v>
      </c>
      <c r="J854" s="15" t="s">
        <v>3782</v>
      </c>
      <c r="K854" s="15" t="s">
        <v>3783</v>
      </c>
      <c r="L854" s="15" t="s">
        <v>63</v>
      </c>
      <c r="M854" s="15" t="s">
        <v>3784</v>
      </c>
      <c r="N854" s="48" t="s">
        <v>4129</v>
      </c>
    </row>
    <row r="855" spans="1:14">
      <c r="A855" t="str">
        <f t="shared" si="13"/>
        <v>Warren Co SD, KY</v>
      </c>
      <c r="B855" t="s">
        <v>57</v>
      </c>
      <c r="D855" t="s">
        <v>1700</v>
      </c>
      <c r="E855" t="s">
        <v>1701</v>
      </c>
      <c r="F855" t="s">
        <v>1700</v>
      </c>
      <c r="G855" t="s">
        <v>1701</v>
      </c>
      <c r="H855" t="s">
        <v>3785</v>
      </c>
      <c r="I855" t="s">
        <v>3786</v>
      </c>
      <c r="J855" t="s">
        <v>3787</v>
      </c>
      <c r="K855" t="s">
        <v>237</v>
      </c>
      <c r="L855" t="s">
        <v>63</v>
      </c>
      <c r="M855" t="s">
        <v>606</v>
      </c>
      <c r="N855" s="48" t="s">
        <v>4130</v>
      </c>
    </row>
    <row r="856" spans="1:14">
      <c r="A856" t="str">
        <f t="shared" si="13"/>
        <v>Warren Co SD, KY</v>
      </c>
      <c r="B856" t="s">
        <v>57</v>
      </c>
      <c r="D856" s="15" t="s">
        <v>1700</v>
      </c>
      <c r="E856" s="15" t="s">
        <v>1701</v>
      </c>
      <c r="F856" s="15" t="s">
        <v>1700</v>
      </c>
      <c r="G856" s="15" t="s">
        <v>1701</v>
      </c>
      <c r="H856" s="15" t="s">
        <v>3788</v>
      </c>
      <c r="I856" s="15" t="s">
        <v>3789</v>
      </c>
      <c r="J856" s="15" t="s">
        <v>3790</v>
      </c>
      <c r="K856" s="15" t="s">
        <v>237</v>
      </c>
      <c r="L856" s="15" t="s">
        <v>63</v>
      </c>
      <c r="M856" s="15" t="s">
        <v>238</v>
      </c>
      <c r="N856" s="48" t="s">
        <v>4131</v>
      </c>
    </row>
    <row r="857" spans="1:14">
      <c r="A857" t="str">
        <f t="shared" si="13"/>
        <v>Warren Co SD, KY</v>
      </c>
      <c r="B857" t="s">
        <v>57</v>
      </c>
      <c r="D857" s="15" t="s">
        <v>1700</v>
      </c>
      <c r="E857" s="15" t="s">
        <v>1701</v>
      </c>
      <c r="F857" s="15" t="s">
        <v>1700</v>
      </c>
      <c r="G857" s="15" t="s">
        <v>1701</v>
      </c>
      <c r="H857" s="15" t="s">
        <v>3791</v>
      </c>
      <c r="I857" s="15" t="s">
        <v>3792</v>
      </c>
      <c r="J857" s="15" t="s">
        <v>3793</v>
      </c>
      <c r="K857" s="15" t="s">
        <v>237</v>
      </c>
      <c r="L857" s="15" t="s">
        <v>63</v>
      </c>
      <c r="M857" s="15" t="s">
        <v>606</v>
      </c>
      <c r="N857" s="48" t="s">
        <v>4132</v>
      </c>
    </row>
    <row r="858" spans="1:14">
      <c r="A858" t="str">
        <f t="shared" si="13"/>
        <v>Warren Co SD, KY</v>
      </c>
      <c r="B858" t="s">
        <v>57</v>
      </c>
      <c r="D858" s="15" t="s">
        <v>1700</v>
      </c>
      <c r="E858" s="15" t="s">
        <v>1701</v>
      </c>
      <c r="F858" s="15" t="s">
        <v>1700</v>
      </c>
      <c r="G858" s="15" t="s">
        <v>1701</v>
      </c>
      <c r="H858" s="15" t="s">
        <v>3794</v>
      </c>
      <c r="I858" s="15" t="s">
        <v>3795</v>
      </c>
      <c r="J858" s="15" t="s">
        <v>1706</v>
      </c>
      <c r="K858" s="15" t="s">
        <v>237</v>
      </c>
      <c r="L858" s="15" t="s">
        <v>63</v>
      </c>
      <c r="M858" s="15" t="s">
        <v>606</v>
      </c>
      <c r="N858" s="48" t="s">
        <v>4133</v>
      </c>
    </row>
    <row r="859" spans="1:14">
      <c r="A859" t="str">
        <f t="shared" si="13"/>
        <v>Warren Co SD, KY</v>
      </c>
      <c r="B859" t="s">
        <v>57</v>
      </c>
      <c r="D859" s="15" t="s">
        <v>1700</v>
      </c>
      <c r="E859" s="15" t="s">
        <v>1701</v>
      </c>
      <c r="F859" s="15" t="s">
        <v>1700</v>
      </c>
      <c r="G859" s="15" t="s">
        <v>1701</v>
      </c>
      <c r="H859" s="15" t="s">
        <v>3796</v>
      </c>
      <c r="I859" s="15" t="s">
        <v>3795</v>
      </c>
      <c r="J859" s="15" t="s">
        <v>3797</v>
      </c>
      <c r="K859" s="15" t="s">
        <v>237</v>
      </c>
      <c r="L859" s="15" t="s">
        <v>63</v>
      </c>
      <c r="M859" s="15" t="s">
        <v>238</v>
      </c>
      <c r="N859" s="48" t="s">
        <v>4134</v>
      </c>
    </row>
    <row r="860" spans="1:14">
      <c r="A860" t="str">
        <f t="shared" si="13"/>
        <v>Warren Co SD, KY</v>
      </c>
      <c r="B860" t="s">
        <v>57</v>
      </c>
      <c r="D860" t="s">
        <v>1700</v>
      </c>
      <c r="E860" t="s">
        <v>1701</v>
      </c>
      <c r="F860" t="s">
        <v>1700</v>
      </c>
      <c r="G860" t="s">
        <v>1701</v>
      </c>
      <c r="H860" t="s">
        <v>3798</v>
      </c>
      <c r="I860" t="s">
        <v>3799</v>
      </c>
      <c r="J860" s="25" t="s">
        <v>3800</v>
      </c>
      <c r="K860" t="s">
        <v>237</v>
      </c>
      <c r="L860" t="s">
        <v>63</v>
      </c>
      <c r="M860" t="s">
        <v>617</v>
      </c>
      <c r="N860" s="48" t="s">
        <v>4135</v>
      </c>
    </row>
    <row r="861" spans="1:14">
      <c r="A861" t="str">
        <f t="shared" si="13"/>
        <v>Warren Co SD, KY</v>
      </c>
      <c r="B861" t="s">
        <v>57</v>
      </c>
      <c r="D861" t="s">
        <v>1700</v>
      </c>
      <c r="E861" t="s">
        <v>1701</v>
      </c>
      <c r="F861" t="s">
        <v>1700</v>
      </c>
      <c r="G861" t="s">
        <v>1701</v>
      </c>
      <c r="H861" t="s">
        <v>3801</v>
      </c>
      <c r="I861" t="s">
        <v>3802</v>
      </c>
      <c r="J861" s="25" t="s">
        <v>3803</v>
      </c>
      <c r="K861" t="s">
        <v>237</v>
      </c>
      <c r="L861" t="s">
        <v>63</v>
      </c>
      <c r="M861" t="s">
        <v>238</v>
      </c>
      <c r="N861" s="48" t="s">
        <v>4136</v>
      </c>
    </row>
    <row r="862" spans="1:14">
      <c r="A862" t="str">
        <f t="shared" si="13"/>
        <v>Warren Co SD, KY</v>
      </c>
      <c r="B862" t="s">
        <v>57</v>
      </c>
      <c r="D862" t="s">
        <v>1700</v>
      </c>
      <c r="E862" t="s">
        <v>1701</v>
      </c>
      <c r="F862" t="s">
        <v>1700</v>
      </c>
      <c r="G862" t="s">
        <v>1701</v>
      </c>
      <c r="H862" t="s">
        <v>3804</v>
      </c>
      <c r="I862" t="s">
        <v>3805</v>
      </c>
      <c r="J862" s="25" t="s">
        <v>3806</v>
      </c>
      <c r="K862" t="s">
        <v>1609</v>
      </c>
      <c r="L862" t="s">
        <v>63</v>
      </c>
      <c r="M862" t="s">
        <v>1610</v>
      </c>
      <c r="N862" s="48" t="s">
        <v>4137</v>
      </c>
    </row>
    <row r="863" spans="1:14">
      <c r="A863" t="str">
        <f t="shared" si="13"/>
        <v>Warren Co SD, KY</v>
      </c>
      <c r="B863" t="s">
        <v>57</v>
      </c>
      <c r="D863" t="s">
        <v>1700</v>
      </c>
      <c r="E863" t="s">
        <v>1701</v>
      </c>
      <c r="F863" t="s">
        <v>1700</v>
      </c>
      <c r="G863" t="s">
        <v>1701</v>
      </c>
      <c r="H863" t="s">
        <v>3807</v>
      </c>
      <c r="I863" t="s">
        <v>3808</v>
      </c>
      <c r="J863" s="25" t="s">
        <v>3809</v>
      </c>
      <c r="K863" t="s">
        <v>3810</v>
      </c>
      <c r="L863" t="s">
        <v>63</v>
      </c>
      <c r="M863" t="s">
        <v>3811</v>
      </c>
      <c r="N863" s="48" t="s">
        <v>4138</v>
      </c>
    </row>
    <row r="864" spans="1:14">
      <c r="A864" t="str">
        <f t="shared" si="13"/>
        <v>Warren Co SD, KY</v>
      </c>
      <c r="B864" t="s">
        <v>57</v>
      </c>
      <c r="D864" t="s">
        <v>1700</v>
      </c>
      <c r="E864" t="s">
        <v>1701</v>
      </c>
      <c r="F864" t="s">
        <v>1700</v>
      </c>
      <c r="G864" t="s">
        <v>1701</v>
      </c>
      <c r="H864" t="s">
        <v>3812</v>
      </c>
      <c r="I864" t="s">
        <v>3813</v>
      </c>
      <c r="J864" s="25" t="s">
        <v>3814</v>
      </c>
      <c r="K864" t="s">
        <v>237</v>
      </c>
      <c r="L864" t="s">
        <v>63</v>
      </c>
      <c r="M864" t="s">
        <v>617</v>
      </c>
      <c r="N864" s="48" t="s">
        <v>4139</v>
      </c>
    </row>
    <row r="865" spans="1:14">
      <c r="A865" t="str">
        <f t="shared" si="13"/>
        <v>Warren Co SD, KY</v>
      </c>
      <c r="B865" t="s">
        <v>57</v>
      </c>
      <c r="D865" t="s">
        <v>1700</v>
      </c>
      <c r="E865" t="s">
        <v>1701</v>
      </c>
      <c r="F865" t="s">
        <v>1700</v>
      </c>
      <c r="G865" t="s">
        <v>1701</v>
      </c>
      <c r="H865" t="s">
        <v>3815</v>
      </c>
      <c r="I865" t="s">
        <v>3816</v>
      </c>
      <c r="J865" s="25" t="s">
        <v>3817</v>
      </c>
      <c r="K865" t="s">
        <v>237</v>
      </c>
      <c r="L865" t="s">
        <v>63</v>
      </c>
      <c r="M865" t="s">
        <v>617</v>
      </c>
      <c r="N865" s="48" t="s">
        <v>4140</v>
      </c>
    </row>
    <row r="866" spans="1:14">
      <c r="A866" t="str">
        <f t="shared" si="13"/>
        <v>Warren Co SD, KY</v>
      </c>
      <c r="B866" t="s">
        <v>57</v>
      </c>
      <c r="D866" t="s">
        <v>1700</v>
      </c>
      <c r="E866" t="s">
        <v>1701</v>
      </c>
      <c r="F866" t="s">
        <v>1700</v>
      </c>
      <c r="G866" t="s">
        <v>1701</v>
      </c>
      <c r="H866" t="s">
        <v>3818</v>
      </c>
      <c r="I866" t="s">
        <v>3819</v>
      </c>
      <c r="J866" s="25" t="s">
        <v>3820</v>
      </c>
      <c r="K866" t="s">
        <v>237</v>
      </c>
      <c r="L866" t="s">
        <v>63</v>
      </c>
      <c r="M866" t="s">
        <v>238</v>
      </c>
      <c r="N866" s="48" t="s">
        <v>4141</v>
      </c>
    </row>
    <row r="867" spans="1:14">
      <c r="A867" t="str">
        <f t="shared" si="13"/>
        <v>Warren Co SD, KY</v>
      </c>
      <c r="B867" t="s">
        <v>57</v>
      </c>
      <c r="D867" t="s">
        <v>1700</v>
      </c>
      <c r="E867" t="s">
        <v>1701</v>
      </c>
      <c r="F867" t="s">
        <v>1700</v>
      </c>
      <c r="G867" t="s">
        <v>1701</v>
      </c>
      <c r="H867" t="s">
        <v>3821</v>
      </c>
      <c r="I867" t="s">
        <v>3822</v>
      </c>
      <c r="J867" s="25" t="s">
        <v>3823</v>
      </c>
      <c r="K867" t="s">
        <v>237</v>
      </c>
      <c r="L867" t="s">
        <v>63</v>
      </c>
      <c r="M867" t="s">
        <v>606</v>
      </c>
      <c r="N867" s="48" t="s">
        <v>4142</v>
      </c>
    </row>
    <row r="868" spans="1:14">
      <c r="A868" t="str">
        <f t="shared" si="13"/>
        <v>Warren Co SD, KY</v>
      </c>
      <c r="B868" t="s">
        <v>57</v>
      </c>
      <c r="D868" t="s">
        <v>1700</v>
      </c>
      <c r="E868" t="s">
        <v>1701</v>
      </c>
      <c r="F868" t="s">
        <v>1700</v>
      </c>
      <c r="G868" t="s">
        <v>1701</v>
      </c>
      <c r="H868" t="s">
        <v>3824</v>
      </c>
      <c r="I868" t="s">
        <v>3825</v>
      </c>
      <c r="J868" s="25" t="s">
        <v>3826</v>
      </c>
      <c r="K868" t="s">
        <v>237</v>
      </c>
      <c r="L868" t="s">
        <v>63</v>
      </c>
      <c r="M868" t="s">
        <v>238</v>
      </c>
      <c r="N868" s="48" t="s">
        <v>4143</v>
      </c>
    </row>
    <row r="869" spans="1:14">
      <c r="A869" t="str">
        <f t="shared" si="13"/>
        <v>Warren Co SD, KY</v>
      </c>
      <c r="B869" t="s">
        <v>57</v>
      </c>
      <c r="D869" t="s">
        <v>1700</v>
      </c>
      <c r="E869" t="s">
        <v>1701</v>
      </c>
      <c r="F869" t="s">
        <v>1700</v>
      </c>
      <c r="G869" t="s">
        <v>1701</v>
      </c>
      <c r="H869" t="s">
        <v>3827</v>
      </c>
      <c r="I869" t="s">
        <v>3828</v>
      </c>
      <c r="J869" s="25" t="s">
        <v>3829</v>
      </c>
      <c r="K869" t="s">
        <v>237</v>
      </c>
      <c r="L869" t="s">
        <v>63</v>
      </c>
      <c r="M869" t="s">
        <v>238</v>
      </c>
      <c r="N869" s="48" t="s">
        <v>4144</v>
      </c>
    </row>
    <row r="870" spans="1:14">
      <c r="A870" t="str">
        <f t="shared" si="13"/>
        <v>Warren Co SD, KY</v>
      </c>
      <c r="B870" t="s">
        <v>57</v>
      </c>
      <c r="D870" t="s">
        <v>1700</v>
      </c>
      <c r="E870" t="s">
        <v>1701</v>
      </c>
      <c r="F870" t="s">
        <v>1700</v>
      </c>
      <c r="G870" t="s">
        <v>1701</v>
      </c>
      <c r="H870" t="s">
        <v>3830</v>
      </c>
      <c r="I870" t="s">
        <v>3831</v>
      </c>
      <c r="J870" s="25" t="s">
        <v>3832</v>
      </c>
      <c r="K870" t="s">
        <v>237</v>
      </c>
      <c r="L870" t="s">
        <v>63</v>
      </c>
      <c r="M870" t="s">
        <v>617</v>
      </c>
      <c r="N870" s="48" t="s">
        <v>4145</v>
      </c>
    </row>
    <row r="871" spans="1:14">
      <c r="A871" t="str">
        <f t="shared" si="13"/>
        <v>Washington Co SD, KY</v>
      </c>
      <c r="B871" t="s">
        <v>57</v>
      </c>
      <c r="D871" t="s">
        <v>1707</v>
      </c>
      <c r="E871" t="s">
        <v>1708</v>
      </c>
      <c r="F871" t="s">
        <v>1707</v>
      </c>
      <c r="G871" t="s">
        <v>1708</v>
      </c>
      <c r="H871" t="s">
        <v>3833</v>
      </c>
      <c r="I871" t="s">
        <v>3834</v>
      </c>
      <c r="J871" s="25" t="s">
        <v>3835</v>
      </c>
      <c r="K871" t="s">
        <v>3836</v>
      </c>
      <c r="L871" t="s">
        <v>63</v>
      </c>
      <c r="M871" t="s">
        <v>3837</v>
      </c>
      <c r="N871" s="48" t="s">
        <v>4146</v>
      </c>
    </row>
    <row r="872" spans="1:14">
      <c r="A872" t="str">
        <f t="shared" si="13"/>
        <v>Washington Co SD, KY</v>
      </c>
      <c r="B872" t="s">
        <v>57</v>
      </c>
      <c r="D872" t="s">
        <v>1707</v>
      </c>
      <c r="E872" t="s">
        <v>1708</v>
      </c>
      <c r="F872" t="s">
        <v>1707</v>
      </c>
      <c r="G872" t="s">
        <v>1708</v>
      </c>
      <c r="H872" t="s">
        <v>3838</v>
      </c>
      <c r="I872" t="s">
        <v>3839</v>
      </c>
      <c r="J872" s="25" t="s">
        <v>3840</v>
      </c>
      <c r="K872" t="s">
        <v>1715</v>
      </c>
      <c r="L872" t="s">
        <v>63</v>
      </c>
      <c r="M872" t="s">
        <v>1716</v>
      </c>
      <c r="N872" s="48" t="e">
        <v>#N/A</v>
      </c>
    </row>
    <row r="873" spans="1:14">
      <c r="A873" t="str">
        <f t="shared" si="13"/>
        <v>Wayne Co SD, KY</v>
      </c>
      <c r="B873" t="s">
        <v>57</v>
      </c>
      <c r="D873" t="s">
        <v>1717</v>
      </c>
      <c r="E873" t="s">
        <v>1718</v>
      </c>
      <c r="F873" t="s">
        <v>1717</v>
      </c>
      <c r="G873" t="s">
        <v>1718</v>
      </c>
      <c r="H873" t="s">
        <v>3841</v>
      </c>
      <c r="I873" t="s">
        <v>3842</v>
      </c>
      <c r="J873" s="25" t="s">
        <v>3843</v>
      </c>
      <c r="K873" t="s">
        <v>1725</v>
      </c>
      <c r="L873" t="s">
        <v>63</v>
      </c>
      <c r="M873" t="s">
        <v>1726</v>
      </c>
      <c r="N873" s="48" t="s">
        <v>4147</v>
      </c>
    </row>
    <row r="874" spans="1:14">
      <c r="A874" t="str">
        <f t="shared" si="13"/>
        <v>Webster Co SD, KY</v>
      </c>
      <c r="B874" t="s">
        <v>57</v>
      </c>
      <c r="D874" t="s">
        <v>1728</v>
      </c>
      <c r="E874" t="s">
        <v>1729</v>
      </c>
      <c r="F874" t="s">
        <v>1728</v>
      </c>
      <c r="G874" t="s">
        <v>1729</v>
      </c>
      <c r="H874" t="s">
        <v>3844</v>
      </c>
      <c r="I874" t="s">
        <v>3845</v>
      </c>
      <c r="J874" s="25" t="s">
        <v>3846</v>
      </c>
      <c r="K874" t="s">
        <v>3847</v>
      </c>
      <c r="L874" t="s">
        <v>63</v>
      </c>
      <c r="M874" t="s">
        <v>3848</v>
      </c>
      <c r="N874" s="48" t="s">
        <v>4148</v>
      </c>
    </row>
    <row r="875" spans="1:14">
      <c r="A875" t="str">
        <f t="shared" si="13"/>
        <v>Webster Co SD, KY</v>
      </c>
      <c r="B875" t="s">
        <v>57</v>
      </c>
      <c r="D875" t="s">
        <v>1728</v>
      </c>
      <c r="E875" t="s">
        <v>1729</v>
      </c>
      <c r="F875" t="s">
        <v>1728</v>
      </c>
      <c r="G875" t="s">
        <v>1729</v>
      </c>
      <c r="H875" t="s">
        <v>3849</v>
      </c>
      <c r="I875" t="s">
        <v>3850</v>
      </c>
      <c r="J875" s="25" t="s">
        <v>3851</v>
      </c>
      <c r="K875" t="s">
        <v>1736</v>
      </c>
      <c r="L875" t="s">
        <v>63</v>
      </c>
      <c r="M875" t="s">
        <v>1737</v>
      </c>
      <c r="N875" s="48" t="s">
        <v>4149</v>
      </c>
    </row>
    <row r="876" spans="1:14">
      <c r="A876" t="str">
        <f t="shared" si="13"/>
        <v>Webster Co SD, KY</v>
      </c>
      <c r="B876" t="s">
        <v>57</v>
      </c>
      <c r="D876" t="s">
        <v>1728</v>
      </c>
      <c r="E876" t="s">
        <v>1729</v>
      </c>
      <c r="F876" t="s">
        <v>1728</v>
      </c>
      <c r="G876" t="s">
        <v>1729</v>
      </c>
      <c r="H876" t="s">
        <v>3852</v>
      </c>
      <c r="I876" t="s">
        <v>3853</v>
      </c>
      <c r="J876" s="25" t="s">
        <v>3854</v>
      </c>
      <c r="K876" t="s">
        <v>3855</v>
      </c>
      <c r="L876" t="s">
        <v>63</v>
      </c>
      <c r="M876" t="s">
        <v>3856</v>
      </c>
      <c r="N876" s="48" t="s">
        <v>4150</v>
      </c>
    </row>
    <row r="877" spans="1:14">
      <c r="A877" t="str">
        <f t="shared" si="13"/>
        <v>Webster Co SD, KY</v>
      </c>
      <c r="B877" t="s">
        <v>57</v>
      </c>
      <c r="D877" t="s">
        <v>1728</v>
      </c>
      <c r="E877" t="s">
        <v>1729</v>
      </c>
      <c r="F877" t="s">
        <v>1728</v>
      </c>
      <c r="G877" t="s">
        <v>1729</v>
      </c>
      <c r="H877" t="s">
        <v>3857</v>
      </c>
      <c r="I877" t="s">
        <v>3858</v>
      </c>
      <c r="J877" s="25" t="s">
        <v>3859</v>
      </c>
      <c r="K877" t="s">
        <v>3860</v>
      </c>
      <c r="L877" t="s">
        <v>63</v>
      </c>
      <c r="M877" t="s">
        <v>3861</v>
      </c>
      <c r="N877" s="48" t="s">
        <v>4151</v>
      </c>
    </row>
    <row r="878" spans="1:14">
      <c r="A878" t="str">
        <f t="shared" si="13"/>
        <v>Whitley Co SD, KY</v>
      </c>
      <c r="B878" t="s">
        <v>57</v>
      </c>
      <c r="D878" t="s">
        <v>1739</v>
      </c>
      <c r="E878" t="s">
        <v>1740</v>
      </c>
      <c r="F878" t="s">
        <v>1739</v>
      </c>
      <c r="G878" t="s">
        <v>1740</v>
      </c>
      <c r="H878" t="s">
        <v>3862</v>
      </c>
      <c r="I878" t="s">
        <v>3863</v>
      </c>
      <c r="J878" s="25" t="s">
        <v>3864</v>
      </c>
      <c r="K878" t="s">
        <v>1747</v>
      </c>
      <c r="L878" t="s">
        <v>63</v>
      </c>
      <c r="M878" t="s">
        <v>1748</v>
      </c>
      <c r="N878" s="48" t="s">
        <v>4152</v>
      </c>
    </row>
    <row r="879" spans="1:14">
      <c r="A879" t="str">
        <f t="shared" si="13"/>
        <v>Whitley Co SD, KY</v>
      </c>
      <c r="B879" t="s">
        <v>57</v>
      </c>
      <c r="D879" t="s">
        <v>1739</v>
      </c>
      <c r="E879" t="s">
        <v>1740</v>
      </c>
      <c r="F879" t="s">
        <v>1739</v>
      </c>
      <c r="G879" t="s">
        <v>1740</v>
      </c>
      <c r="H879" t="s">
        <v>3865</v>
      </c>
      <c r="I879" t="s">
        <v>3866</v>
      </c>
      <c r="J879" s="25" t="s">
        <v>3867</v>
      </c>
      <c r="K879" t="s">
        <v>480</v>
      </c>
      <c r="L879" t="s">
        <v>63</v>
      </c>
      <c r="M879" t="s">
        <v>481</v>
      </c>
      <c r="N879" s="48" t="s">
        <v>4153</v>
      </c>
    </row>
    <row r="880" spans="1:14">
      <c r="A880" t="str">
        <f t="shared" si="13"/>
        <v>Whitley Co SD, KY</v>
      </c>
      <c r="B880" t="s">
        <v>57</v>
      </c>
      <c r="D880" t="s">
        <v>1739</v>
      </c>
      <c r="E880" t="s">
        <v>1740</v>
      </c>
      <c r="F880" t="s">
        <v>1739</v>
      </c>
      <c r="G880" t="s">
        <v>1740</v>
      </c>
      <c r="H880" t="s">
        <v>3868</v>
      </c>
      <c r="I880" t="s">
        <v>3869</v>
      </c>
      <c r="J880" s="25" t="s">
        <v>3870</v>
      </c>
      <c r="K880" t="s">
        <v>1747</v>
      </c>
      <c r="L880" t="s">
        <v>63</v>
      </c>
      <c r="M880" t="s">
        <v>1748</v>
      </c>
      <c r="N880" s="48" t="s">
        <v>4154</v>
      </c>
    </row>
    <row r="881" spans="1:14">
      <c r="A881" t="str">
        <f t="shared" si="13"/>
        <v>Whitley Co SD, KY</v>
      </c>
      <c r="B881" t="s">
        <v>57</v>
      </c>
      <c r="D881" t="s">
        <v>1739</v>
      </c>
      <c r="E881" t="s">
        <v>1740</v>
      </c>
      <c r="F881" t="s">
        <v>1739</v>
      </c>
      <c r="G881" t="s">
        <v>1740</v>
      </c>
      <c r="H881" t="s">
        <v>3871</v>
      </c>
      <c r="I881" t="s">
        <v>3872</v>
      </c>
      <c r="J881" s="25" t="s">
        <v>3873</v>
      </c>
      <c r="K881" t="s">
        <v>1747</v>
      </c>
      <c r="L881" t="s">
        <v>63</v>
      </c>
      <c r="M881" t="s">
        <v>1748</v>
      </c>
      <c r="N881" s="48" t="s">
        <v>4155</v>
      </c>
    </row>
    <row r="882" spans="1:14">
      <c r="A882" t="str">
        <f t="shared" si="13"/>
        <v>Whitley Co SD, KY</v>
      </c>
      <c r="B882" t="s">
        <v>57</v>
      </c>
      <c r="D882" t="s">
        <v>1739</v>
      </c>
      <c r="E882" t="s">
        <v>1740</v>
      </c>
      <c r="F882" t="s">
        <v>1739</v>
      </c>
      <c r="G882" t="s">
        <v>1740</v>
      </c>
      <c r="H882" t="s">
        <v>3874</v>
      </c>
      <c r="I882" t="s">
        <v>3875</v>
      </c>
      <c r="J882" s="25" t="s">
        <v>3876</v>
      </c>
      <c r="K882" t="s">
        <v>3877</v>
      </c>
      <c r="L882" t="s">
        <v>63</v>
      </c>
      <c r="M882" t="s">
        <v>3878</v>
      </c>
      <c r="N882" s="49" t="s">
        <v>4156</v>
      </c>
    </row>
    <row r="883" spans="1:14">
      <c r="A883" t="str">
        <f t="shared" si="13"/>
        <v>Whitley Co SD, KY</v>
      </c>
      <c r="B883" t="s">
        <v>57</v>
      </c>
      <c r="D883" t="s">
        <v>1739</v>
      </c>
      <c r="E883" t="s">
        <v>1740</v>
      </c>
      <c r="F883" t="s">
        <v>1739</v>
      </c>
      <c r="G883" t="s">
        <v>1740</v>
      </c>
      <c r="H883" t="s">
        <v>3879</v>
      </c>
      <c r="I883" t="s">
        <v>3880</v>
      </c>
      <c r="J883" s="25" t="s">
        <v>3881</v>
      </c>
      <c r="K883" t="s">
        <v>1747</v>
      </c>
      <c r="L883" t="s">
        <v>63</v>
      </c>
      <c r="M883" t="s">
        <v>1748</v>
      </c>
      <c r="N883" s="49" t="s">
        <v>4157</v>
      </c>
    </row>
    <row r="884" spans="1:14">
      <c r="A884" t="str">
        <f t="shared" si="13"/>
        <v>Williamsburg ISD, KY</v>
      </c>
      <c r="B884" t="s">
        <v>57</v>
      </c>
      <c r="D884" t="s">
        <v>1750</v>
      </c>
      <c r="E884" t="s">
        <v>1751</v>
      </c>
      <c r="F884" t="s">
        <v>1750</v>
      </c>
      <c r="G884" t="s">
        <v>1751</v>
      </c>
      <c r="H884" t="s">
        <v>3882</v>
      </c>
      <c r="I884" t="s">
        <v>3883</v>
      </c>
      <c r="J884" s="25" t="s">
        <v>1757</v>
      </c>
      <c r="K884" t="s">
        <v>1747</v>
      </c>
      <c r="L884" t="s">
        <v>63</v>
      </c>
      <c r="M884" t="s">
        <v>1748</v>
      </c>
      <c r="N884" s="48" t="s">
        <v>4158</v>
      </c>
    </row>
    <row r="885" spans="1:14">
      <c r="A885" t="str">
        <f t="shared" si="13"/>
        <v>Williamstown Independent Schools, KY</v>
      </c>
      <c r="B885" t="s">
        <v>57</v>
      </c>
      <c r="D885" t="s">
        <v>1759</v>
      </c>
      <c r="E885" t="s">
        <v>1760</v>
      </c>
      <c r="F885" t="s">
        <v>1759</v>
      </c>
      <c r="G885" t="s">
        <v>1760</v>
      </c>
      <c r="H885" t="s">
        <v>3884</v>
      </c>
      <c r="I885" t="s">
        <v>3885</v>
      </c>
      <c r="J885" s="25" t="s">
        <v>1765</v>
      </c>
      <c r="K885" t="s">
        <v>772</v>
      </c>
      <c r="L885" t="s">
        <v>63</v>
      </c>
      <c r="M885" t="s">
        <v>773</v>
      </c>
      <c r="N885" s="48" t="s">
        <v>4159</v>
      </c>
    </row>
    <row r="886" spans="1:14">
      <c r="A886" t="str">
        <f t="shared" si="13"/>
        <v>Wolfe Co SD, KY</v>
      </c>
      <c r="B886" t="s">
        <v>57</v>
      </c>
      <c r="D886" t="s">
        <v>1767</v>
      </c>
      <c r="E886" t="s">
        <v>1768</v>
      </c>
      <c r="F886" t="s">
        <v>1767</v>
      </c>
      <c r="G886" t="s">
        <v>1768</v>
      </c>
      <c r="H886" t="s">
        <v>3886</v>
      </c>
      <c r="I886" t="s">
        <v>3887</v>
      </c>
      <c r="J886" s="25" t="s">
        <v>3888</v>
      </c>
      <c r="K886" t="s">
        <v>1774</v>
      </c>
      <c r="L886" t="s">
        <v>63</v>
      </c>
      <c r="M886" t="s">
        <v>1775</v>
      </c>
      <c r="N886" s="48" t="s">
        <v>4160</v>
      </c>
    </row>
    <row r="887" spans="1:14">
      <c r="A887" t="str">
        <f t="shared" si="13"/>
        <v>Wolfe Co SD, KY</v>
      </c>
      <c r="B887" t="s">
        <v>57</v>
      </c>
      <c r="D887" t="s">
        <v>1767</v>
      </c>
      <c r="E887" t="s">
        <v>1768</v>
      </c>
      <c r="F887" t="s">
        <v>1767</v>
      </c>
      <c r="G887" t="s">
        <v>1768</v>
      </c>
      <c r="H887" t="s">
        <v>3889</v>
      </c>
      <c r="I887" t="s">
        <v>3890</v>
      </c>
      <c r="J887" s="25" t="s">
        <v>3891</v>
      </c>
      <c r="K887" t="s">
        <v>3892</v>
      </c>
      <c r="L887" t="s">
        <v>63</v>
      </c>
      <c r="M887" t="s">
        <v>3893</v>
      </c>
      <c r="N887" s="48" t="e">
        <v>#N/A</v>
      </c>
    </row>
    <row r="888" spans="1:14">
      <c r="A888" t="str">
        <f t="shared" si="13"/>
        <v>Wolfe Co SD, KY</v>
      </c>
      <c r="B888" t="s">
        <v>57</v>
      </c>
      <c r="D888" t="s">
        <v>1767</v>
      </c>
      <c r="E888" t="s">
        <v>1768</v>
      </c>
      <c r="F888" t="s">
        <v>1767</v>
      </c>
      <c r="G888" t="s">
        <v>1768</v>
      </c>
      <c r="H888" t="s">
        <v>3894</v>
      </c>
      <c r="I888" t="s">
        <v>3895</v>
      </c>
      <c r="J888" s="25" t="s">
        <v>3896</v>
      </c>
      <c r="K888" t="s">
        <v>3897</v>
      </c>
      <c r="L888" t="s">
        <v>63</v>
      </c>
      <c r="M888" t="s">
        <v>3898</v>
      </c>
      <c r="N888" s="48" t="s">
        <v>4161</v>
      </c>
    </row>
    <row r="889" spans="1:14">
      <c r="A889" t="str">
        <f t="shared" si="13"/>
        <v>Woodford Co Public Schools, KY</v>
      </c>
      <c r="B889" t="s">
        <v>57</v>
      </c>
      <c r="D889" t="s">
        <v>1776</v>
      </c>
      <c r="E889" t="s">
        <v>1777</v>
      </c>
      <c r="F889" t="s">
        <v>1776</v>
      </c>
      <c r="G889" t="s">
        <v>1777</v>
      </c>
      <c r="H889" t="s">
        <v>3899</v>
      </c>
      <c r="I889" t="s">
        <v>3900</v>
      </c>
      <c r="J889" s="25" t="s">
        <v>3901</v>
      </c>
      <c r="K889" t="s">
        <v>1784</v>
      </c>
      <c r="L889" t="s">
        <v>63</v>
      </c>
      <c r="M889" t="s">
        <v>1785</v>
      </c>
      <c r="N889" s="48" t="s">
        <v>4162</v>
      </c>
    </row>
    <row r="890" spans="1:14">
      <c r="A890" t="str">
        <f t="shared" si="13"/>
        <v>Woodford Co Public Schools, KY</v>
      </c>
      <c r="B890" t="s">
        <v>57</v>
      </c>
      <c r="D890" t="s">
        <v>1776</v>
      </c>
      <c r="E890" t="s">
        <v>1777</v>
      </c>
      <c r="F890" t="s">
        <v>1776</v>
      </c>
      <c r="G890" t="s">
        <v>1777</v>
      </c>
      <c r="H890" t="s">
        <v>3902</v>
      </c>
      <c r="I890" t="s">
        <v>2262</v>
      </c>
      <c r="J890" s="25" t="s">
        <v>3903</v>
      </c>
      <c r="K890" t="s">
        <v>3904</v>
      </c>
      <c r="L890" t="s">
        <v>63</v>
      </c>
      <c r="M890" t="s">
        <v>3905</v>
      </c>
      <c r="N890" s="48" t="s">
        <v>4163</v>
      </c>
    </row>
    <row r="891" spans="1:14">
      <c r="A891" t="str">
        <f t="shared" si="13"/>
        <v>Woodford Co Public Schools, KY</v>
      </c>
      <c r="B891" t="s">
        <v>57</v>
      </c>
      <c r="D891" t="s">
        <v>1776</v>
      </c>
      <c r="E891" t="s">
        <v>1777</v>
      </c>
      <c r="F891" t="s">
        <v>1776</v>
      </c>
      <c r="G891" t="s">
        <v>1777</v>
      </c>
      <c r="H891" t="s">
        <v>3906</v>
      </c>
      <c r="I891" t="s">
        <v>3907</v>
      </c>
      <c r="J891" s="25" t="s">
        <v>3908</v>
      </c>
      <c r="K891" t="s">
        <v>1784</v>
      </c>
      <c r="L891" t="s">
        <v>63</v>
      </c>
      <c r="M891" t="s">
        <v>1785</v>
      </c>
      <c r="N891" s="48" t="s">
        <v>4164</v>
      </c>
    </row>
    <row r="892" spans="1:14">
      <c r="A892" t="str">
        <f t="shared" si="13"/>
        <v>Woodford Co Public Schools, KY</v>
      </c>
      <c r="B892" t="s">
        <v>57</v>
      </c>
      <c r="D892" t="s">
        <v>1776</v>
      </c>
      <c r="E892" t="s">
        <v>1777</v>
      </c>
      <c r="F892" t="s">
        <v>1776</v>
      </c>
      <c r="G892" t="s">
        <v>1777</v>
      </c>
      <c r="H892" t="s">
        <v>3909</v>
      </c>
      <c r="I892" t="s">
        <v>2266</v>
      </c>
      <c r="J892" s="25" t="s">
        <v>3910</v>
      </c>
      <c r="K892" t="s">
        <v>1784</v>
      </c>
      <c r="L892" t="s">
        <v>63</v>
      </c>
      <c r="M892" t="s">
        <v>1785</v>
      </c>
      <c r="N892" s="48" t="s">
        <v>4165</v>
      </c>
    </row>
    <row r="893" spans="1:14">
      <c r="N893" s="41"/>
    </row>
    <row r="894" spans="1:14">
      <c r="N894" s="41"/>
    </row>
    <row r="895" spans="1:14">
      <c r="N895" s="41"/>
    </row>
    <row r="896" spans="1:14">
      <c r="N896" s="41"/>
    </row>
    <row r="897" spans="14:14">
      <c r="N897" s="41"/>
    </row>
    <row r="898" spans="14:14">
      <c r="N898" s="41"/>
    </row>
    <row r="899" spans="14:14">
      <c r="N899" s="41"/>
    </row>
    <row r="900" spans="14:14">
      <c r="N900" s="41"/>
    </row>
    <row r="901" spans="14:14">
      <c r="N901" s="41"/>
    </row>
    <row r="902" spans="14:14">
      <c r="N902" s="41"/>
    </row>
    <row r="903" spans="14:14">
      <c r="N903" s="41"/>
    </row>
  </sheetData>
  <autoFilter ref="A1:P903" xr:uid="{45E8A3B9-33FF-4FA9-998E-AB03822598FE}">
    <sortState xmlns:xlrd2="http://schemas.microsoft.com/office/spreadsheetml/2017/richdata2" ref="A2:P903">
      <sortCondition ref="E1:E903"/>
    </sortState>
  </autoFilter>
  <conditionalFormatting sqref="H2:H687">
    <cfRule type="duplicateValues" dxfId="0" priority="19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OAA - Office of Assessment and Accountability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K Screen Ordering Template 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2023-03-27T04:00:00+00:00</Publication_x0020_Date>
    <Audience1 xmlns="3a62de7d-ba57-4f43-9dae-9623ba637be0">
      <Value>1</Value>
      <Value>2</Value>
    </Audience1>
    <_dlc_DocId xmlns="3a62de7d-ba57-4f43-9dae-9623ba637be0">KYED-484-426</_dlc_DocId>
    <_dlc_DocIdUrl xmlns="3a62de7d-ba57-4f43-9dae-9623ba637be0">
      <Url>https://www.education.ky.gov/AA/Assessments/_layouts/15/DocIdRedir.aspx?ID=KYED-484-426</Url>
      <Description>KYED-484-426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86721A30B168054A8C57A1E09C0A831B" ma:contentTypeVersion="28" ma:contentTypeDescription="" ma:contentTypeScope="" ma:versionID="db8a31a324969f2ed0bc5d035229dd96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e6a1d03e1231cae98a8ae5d30e0b0234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E9CEA42-C5A6-4735-8630-901E662B91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2FFA15-D62C-45AB-9BDF-C38A2417FB38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9b932de-c3db-4f53-ab81-94b507ea9531"/>
    <ds:schemaRef ds:uri="aa115ebf-fbac-45cf-a36a-6b69314ec40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EE942F2-A1C5-4B6C-B9BD-F4E933BA6A48}"/>
</file>

<file path=customXml/itemProps4.xml><?xml version="1.0" encoding="utf-8"?>
<ds:datastoreItem xmlns:ds="http://schemas.openxmlformats.org/officeDocument/2006/customXml" ds:itemID="{0A8ED14C-E36C-4382-A199-616204ABC9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1 - Quantities</vt:lpstr>
      <vt:lpstr>2 - Shipping</vt:lpstr>
      <vt:lpstr>District Information</vt:lpstr>
      <vt:lpstr>Addresses</vt:lpstr>
      <vt:lpstr>districts</vt:lpstr>
      <vt:lpstr>'1 - Quantities'!Print_Area</vt:lpstr>
      <vt:lpstr>'2 - Shipping'!Print_Area</vt:lpstr>
      <vt:lpstr>Instructions!Print_Area</vt:lpstr>
      <vt:lpstr>shippingchoices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 Screen Ordering Template </dc:title>
  <dc:subject/>
  <dc:creator>Deb Andreoli</dc:creator>
  <cp:keywords/>
  <dc:description/>
  <cp:lastModifiedBy>Kaitlyn Mahan</cp:lastModifiedBy>
  <cp:revision/>
  <dcterms:created xsi:type="dcterms:W3CDTF">2014-07-30T13:50:17Z</dcterms:created>
  <dcterms:modified xsi:type="dcterms:W3CDTF">2023-03-23T19:50:02Z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0x0101001BEB557DBE01834EAB47A683706DCD5B0086721A30B168054A8C57A1E09C0A831B</vt:lpwstr>
  </property>
  <property fmtid="{D5CDD505-2E9C-101B-9397-08002B2CF9AE}" pid="3" name="_dlc_DocIdItemGuid">
    <vt:lpwstr>e093bfbd-d715-4b6b-918d-edcff1137a00</vt:lpwstr>
  </property>
</Properties>
</file>